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135" windowHeight="813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77" i="1"/>
  <c r="BD76"/>
  <c r="BD77" s="1"/>
  <c r="BC76"/>
  <c r="BC77" s="1"/>
  <c r="BB76"/>
  <c r="BB77" s="1"/>
  <c r="BA76"/>
  <c r="BA77" s="1"/>
  <c r="AZ76"/>
  <c r="AZ77" s="1"/>
  <c r="AY76"/>
  <c r="AY77" s="1"/>
  <c r="AX76"/>
  <c r="AX77" s="1"/>
  <c r="AW76"/>
  <c r="AW77" s="1"/>
  <c r="AV76"/>
  <c r="AV77" s="1"/>
  <c r="AU76"/>
  <c r="AU77" s="1"/>
  <c r="AT76"/>
  <c r="AT77" s="1"/>
  <c r="AS76"/>
  <c r="AS77" s="1"/>
  <c r="AR76"/>
  <c r="AR77" s="1"/>
  <c r="AQ76"/>
  <c r="AQ77" s="1"/>
  <c r="AP76"/>
  <c r="AP77" s="1"/>
  <c r="AO76"/>
  <c r="AO77" s="1"/>
  <c r="AN76"/>
  <c r="AN77" s="1"/>
  <c r="AM76"/>
  <c r="AM77" s="1"/>
  <c r="AL76"/>
  <c r="AL77" s="1"/>
  <c r="AK76"/>
  <c r="AK77" s="1"/>
  <c r="AJ76"/>
  <c r="AJ77" s="1"/>
  <c r="AI76"/>
  <c r="AI77" s="1"/>
  <c r="AH76"/>
  <c r="AH77" s="1"/>
  <c r="AG76"/>
  <c r="AG77" s="1"/>
  <c r="AF76"/>
  <c r="AF77" s="1"/>
  <c r="AE76"/>
  <c r="AE77" s="1"/>
  <c r="AD76"/>
  <c r="AD77" s="1"/>
  <c r="AC76"/>
  <c r="AC77" s="1"/>
  <c r="AB76"/>
  <c r="AB77" s="1"/>
  <c r="AA76"/>
  <c r="AA77" s="1"/>
  <c r="Z76"/>
  <c r="Z77" s="1"/>
  <c r="Y76"/>
  <c r="Y77" s="1"/>
  <c r="X76"/>
  <c r="X77" s="1"/>
  <c r="W76"/>
  <c r="W77" s="1"/>
  <c r="V76"/>
  <c r="V77" s="1"/>
  <c r="U76"/>
  <c r="U77" s="1"/>
  <c r="T76"/>
  <c r="T77" s="1"/>
  <c r="S76"/>
  <c r="S77" s="1"/>
  <c r="R76"/>
  <c r="R77" s="1"/>
  <c r="Q76"/>
  <c r="Q77" s="1"/>
  <c r="P76"/>
  <c r="P77" s="1"/>
  <c r="O76"/>
  <c r="O77" s="1"/>
  <c r="N76"/>
  <c r="N77" s="1"/>
  <c r="M76"/>
  <c r="M77" s="1"/>
  <c r="L76"/>
  <c r="L77" s="1"/>
  <c r="K76"/>
  <c r="K77" s="1"/>
  <c r="J76"/>
  <c r="J77" s="1"/>
  <c r="I76"/>
  <c r="I77" s="1"/>
  <c r="H76"/>
  <c r="H77" s="1"/>
  <c r="G76"/>
  <c r="G77" s="1"/>
  <c r="F76"/>
  <c r="F77" s="1"/>
  <c r="E76"/>
  <c r="E77" s="1"/>
  <c r="D76"/>
  <c r="D77" s="1"/>
  <c r="BG75"/>
  <c r="BF75"/>
  <c r="BE75"/>
  <c r="BG74"/>
  <c r="BF74"/>
  <c r="BE74"/>
  <c r="BD73"/>
  <c r="BC73"/>
  <c r="BB73"/>
  <c r="BA73"/>
  <c r="AZ73"/>
  <c r="AY73"/>
  <c r="AX73"/>
  <c r="AW73"/>
  <c r="AV73"/>
  <c r="AU73"/>
  <c r="AT73"/>
  <c r="AS73"/>
  <c r="AR73"/>
  <c r="AQ73"/>
  <c r="AP73"/>
  <c r="AO73"/>
  <c r="AN73"/>
  <c r="AM73"/>
  <c r="AL73"/>
  <c r="AK73"/>
  <c r="AJ73"/>
  <c r="AI73"/>
  <c r="AH73"/>
  <c r="AG73"/>
  <c r="AF73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BG72"/>
  <c r="BF72"/>
  <c r="BE72"/>
  <c r="BG71"/>
  <c r="BF71"/>
  <c r="BE71"/>
  <c r="BD70"/>
  <c r="BC70"/>
  <c r="BB70"/>
  <c r="BA70"/>
  <c r="AZ70"/>
  <c r="AY70"/>
  <c r="AX70"/>
  <c r="AW70"/>
  <c r="AV70"/>
  <c r="AU70"/>
  <c r="AT70"/>
  <c r="AS70"/>
  <c r="AR70"/>
  <c r="AQ70"/>
  <c r="AP70"/>
  <c r="AO70"/>
  <c r="AN70"/>
  <c r="AM70"/>
  <c r="AL70"/>
  <c r="AK70"/>
  <c r="AJ70"/>
  <c r="AI70"/>
  <c r="AH70"/>
  <c r="AG70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BG69"/>
  <c r="BF69"/>
  <c r="BE69"/>
  <c r="BD68"/>
  <c r="BC68"/>
  <c r="BB68"/>
  <c r="BA68"/>
  <c r="AZ68"/>
  <c r="AY68"/>
  <c r="AX68"/>
  <c r="AW68"/>
  <c r="AV68"/>
  <c r="AU68"/>
  <c r="AT68"/>
  <c r="AS68"/>
  <c r="AR68"/>
  <c r="AQ68"/>
  <c r="AP68"/>
  <c r="AO68"/>
  <c r="AN68"/>
  <c r="AM68"/>
  <c r="AL68"/>
  <c r="AK68"/>
  <c r="AJ68"/>
  <c r="AI68"/>
  <c r="AH68"/>
  <c r="AG68"/>
  <c r="AF68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BG67"/>
  <c r="BF67"/>
  <c r="BE67"/>
  <c r="BD66"/>
  <c r="BC66"/>
  <c r="BB66"/>
  <c r="BA66"/>
  <c r="AZ66"/>
  <c r="AY66"/>
  <c r="AX66"/>
  <c r="AW66"/>
  <c r="AV66"/>
  <c r="AU66"/>
  <c r="AT66"/>
  <c r="AS66"/>
  <c r="AR66"/>
  <c r="AQ66"/>
  <c r="AP66"/>
  <c r="AO66"/>
  <c r="AN66"/>
  <c r="AM66"/>
  <c r="AL66"/>
  <c r="AK66"/>
  <c r="AJ66"/>
  <c r="AI66"/>
  <c r="AH66"/>
  <c r="AG66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BG65"/>
  <c r="BF65"/>
  <c r="BE65"/>
  <c r="BD11"/>
  <c r="BC11"/>
  <c r="BB11"/>
  <c r="BA11"/>
  <c r="AZ11"/>
  <c r="AY11"/>
  <c r="AX11"/>
  <c r="AW11"/>
  <c r="AV11"/>
  <c r="AU11"/>
  <c r="AT11"/>
  <c r="AS11"/>
  <c r="AR11"/>
  <c r="AQ11"/>
  <c r="AP11"/>
  <c r="AO11"/>
  <c r="AN11"/>
  <c r="AM11"/>
  <c r="AL11"/>
  <c r="AK11"/>
  <c r="AJ11"/>
  <c r="AI11"/>
  <c r="AH11"/>
  <c r="AG11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BG10"/>
  <c r="BF10"/>
  <c r="BE10"/>
  <c r="BG77" l="1"/>
  <c r="BF77"/>
  <c r="BE77"/>
  <c r="BD56"/>
  <c r="BC56"/>
  <c r="BB56"/>
  <c r="BA56"/>
  <c r="AZ56"/>
  <c r="AY56"/>
  <c r="AX56"/>
  <c r="AW56"/>
  <c r="AV56"/>
  <c r="AU56"/>
  <c r="AT56"/>
  <c r="AS56"/>
  <c r="AR56"/>
  <c r="AQ56"/>
  <c r="AP56"/>
  <c r="AO56"/>
  <c r="AN56"/>
  <c r="AM56"/>
  <c r="AL56"/>
  <c r="AK56"/>
  <c r="AJ56"/>
  <c r="AI56"/>
  <c r="AH56"/>
  <c r="AG56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BG55"/>
  <c r="BF55"/>
  <c r="BE55"/>
  <c r="BD54"/>
  <c r="BC54"/>
  <c r="BB54"/>
  <c r="BA54"/>
  <c r="AZ54"/>
  <c r="AY54"/>
  <c r="AX54"/>
  <c r="AW54"/>
  <c r="AV54"/>
  <c r="AU54"/>
  <c r="AT54"/>
  <c r="AS54"/>
  <c r="AR54"/>
  <c r="AQ54"/>
  <c r="AP54"/>
  <c r="AO54"/>
  <c r="AN54"/>
  <c r="AM54"/>
  <c r="AL54"/>
  <c r="AK54"/>
  <c r="AJ54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BG53"/>
  <c r="BF53"/>
  <c r="BE53"/>
  <c r="BD63" l="1"/>
  <c r="BC63"/>
  <c r="BB63"/>
  <c r="BA63"/>
  <c r="AZ63"/>
  <c r="AY63"/>
  <c r="AX63"/>
  <c r="AW63"/>
  <c r="AV63"/>
  <c r="AU63"/>
  <c r="AT63"/>
  <c r="AS63"/>
  <c r="AR63"/>
  <c r="AQ63"/>
  <c r="AP63"/>
  <c r="AO63"/>
  <c r="AN63"/>
  <c r="AM63"/>
  <c r="AL63"/>
  <c r="AK63"/>
  <c r="AJ63"/>
  <c r="AI63"/>
  <c r="AH63"/>
  <c r="AG63"/>
  <c r="AF63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BG62"/>
  <c r="BF62"/>
  <c r="BE62"/>
  <c r="BG60" l="1"/>
  <c r="BF60"/>
  <c r="BE60"/>
  <c r="BD59"/>
  <c r="BC59"/>
  <c r="BB59"/>
  <c r="BA59"/>
  <c r="AZ59"/>
  <c r="AY59"/>
  <c r="AX59"/>
  <c r="AW59"/>
  <c r="AV59"/>
  <c r="AU59"/>
  <c r="AT59"/>
  <c r="AS59"/>
  <c r="AR59"/>
  <c r="AQ59"/>
  <c r="AP59"/>
  <c r="AO59"/>
  <c r="AN59"/>
  <c r="AM59"/>
  <c r="AL59"/>
  <c r="AK59"/>
  <c r="AJ59"/>
  <c r="AI59"/>
  <c r="AH59"/>
  <c r="AG59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BG59" s="1"/>
  <c r="BG58"/>
  <c r="BF58"/>
  <c r="BE58"/>
  <c r="BE59" l="1"/>
  <c r="BF59"/>
  <c r="BG37"/>
  <c r="BF37"/>
  <c r="BE37"/>
  <c r="BD36"/>
  <c r="BC36"/>
  <c r="BB36"/>
  <c r="BA36"/>
  <c r="AZ36"/>
  <c r="AY36"/>
  <c r="AX36"/>
  <c r="AW36"/>
  <c r="AV36"/>
  <c r="AU36"/>
  <c r="AT36"/>
  <c r="AS36"/>
  <c r="AR36"/>
  <c r="AQ36"/>
  <c r="AP36"/>
  <c r="AO36"/>
  <c r="AN36"/>
  <c r="AM36"/>
  <c r="AL36"/>
  <c r="AK36"/>
  <c r="AJ36"/>
  <c r="AI36"/>
  <c r="AH36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BG36" s="1"/>
  <c r="BG35"/>
  <c r="BF35"/>
  <c r="BE35"/>
  <c r="BD43"/>
  <c r="BC43"/>
  <c r="BB43"/>
  <c r="BA43"/>
  <c r="AZ43"/>
  <c r="AY43"/>
  <c r="AX43"/>
  <c r="AW43"/>
  <c r="AV43"/>
  <c r="AU43"/>
  <c r="AT43"/>
  <c r="AS43"/>
  <c r="AR43"/>
  <c r="AQ43"/>
  <c r="AP43"/>
  <c r="AO43"/>
  <c r="AN43"/>
  <c r="AM43"/>
  <c r="AL43"/>
  <c r="AK43"/>
  <c r="AJ43"/>
  <c r="AI43"/>
  <c r="AH43"/>
  <c r="AG43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BG42"/>
  <c r="BF42"/>
  <c r="BE42"/>
  <c r="BG41"/>
  <c r="BF41"/>
  <c r="BE41"/>
  <c r="BD40"/>
  <c r="BC40"/>
  <c r="BB40"/>
  <c r="BA40"/>
  <c r="AZ40"/>
  <c r="AY40"/>
  <c r="AX40"/>
  <c r="AW40"/>
  <c r="AV40"/>
  <c r="AU40"/>
  <c r="AT40"/>
  <c r="AS40"/>
  <c r="AR40"/>
  <c r="AQ40"/>
  <c r="AP40"/>
  <c r="AO40"/>
  <c r="AN40"/>
  <c r="AM40"/>
  <c r="AL40"/>
  <c r="AK40"/>
  <c r="AJ40"/>
  <c r="AI40"/>
  <c r="AH40"/>
  <c r="AG40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BG40" s="1"/>
  <c r="BG39"/>
  <c r="BF39"/>
  <c r="BE39"/>
  <c r="BE36" l="1"/>
  <c r="BF36"/>
  <c r="BE40"/>
  <c r="BF40"/>
</calcChain>
</file>

<file path=xl/sharedStrings.xml><?xml version="1.0" encoding="utf-8"?>
<sst xmlns="http://schemas.openxmlformats.org/spreadsheetml/2006/main" count="200" uniqueCount="89">
  <si>
    <t>ПРОГНОЗ</t>
  </si>
  <si>
    <t>Приложение 3</t>
  </si>
  <si>
    <t>социально-экономического развития на долгосрочный период</t>
  </si>
  <si>
    <t>(наименование муниципального района (городского округа)</t>
  </si>
  <si>
    <t>Наименование показателя</t>
  </si>
  <si>
    <t>Единица измерения</t>
  </si>
  <si>
    <t>отчет</t>
  </si>
  <si>
    <t>оценка</t>
  </si>
  <si>
    <t>прогноз</t>
  </si>
  <si>
    <t xml:space="preserve">
2035 год к 2016 году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</si>
  <si>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</si>
  <si>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</si>
  <si>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</si>
  <si>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</si>
  <si>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</si>
  <si>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</si>
  <si>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</si>
  <si>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</si>
  <si>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</si>
  <si>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</si>
  <si>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</si>
  <si>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</si>
  <si>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</si>
  <si>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</si>
  <si>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</si>
  <si>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2031 год</t>
  </si>
  <si>
    <t>2032 год</t>
  </si>
  <si>
    <t>2033 год</t>
  </si>
  <si>
    <t>2034 год</t>
  </si>
  <si>
    <t>2035 год</t>
  </si>
  <si>
    <t>1 
вариант</t>
  </si>
  <si>
    <t>2 
вариант</t>
  </si>
  <si>
    <t>3 
вариант</t>
  </si>
  <si>
    <t>Население</t>
  </si>
  <si>
    <t xml:space="preserve">Численность постоянного населения (среднегодовая) </t>
  </si>
  <si>
    <t>человек</t>
  </si>
  <si>
    <t>% к предыдущему году</t>
  </si>
  <si>
    <t>Промышленное производство</t>
  </si>
  <si>
    <t xml:space="preserve">Отгружено товаров собственного производства, выполненных работ и услуг собственными силами по видам экономической деятельности по полному кругу организаций всего (B+С+D+E) </t>
  </si>
  <si>
    <t>тыс.рублей в ценах соответствующих лет</t>
  </si>
  <si>
    <t>Темп роста отгрузки</t>
  </si>
  <si>
    <t>% к предыдущему году в действующих ценах</t>
  </si>
  <si>
    <t>Индекс-дефлятор</t>
  </si>
  <si>
    <t>Индекс производства</t>
  </si>
  <si>
    <t>% к предыдущему году в сопоставимых ценах</t>
  </si>
  <si>
    <t>в том числе по видам деятельности:</t>
  </si>
  <si>
    <t>Объем отгруженных товаров собственного производства, выполненных работ и услуг собственными силами - РАЗДЕЛ B: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</si>
  <si>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</si>
  <si>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 xml:space="preserve"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 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</si>
  <si>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</si>
  <si>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Сельское хозяйство</t>
  </si>
  <si>
    <t>Стоимость произведенной продукции сельского хоязйства</t>
  </si>
  <si>
    <t>тыс.руб. в ценах соответствующих лет</t>
  </si>
  <si>
    <t>Индекс физического объема</t>
  </si>
  <si>
    <t>в % к предыдущему году в сопоставимых ценах</t>
  </si>
  <si>
    <t>Индекс дефлятор</t>
  </si>
  <si>
    <t>в % к предыдущему году</t>
  </si>
  <si>
    <t>Строительство</t>
  </si>
  <si>
    <t>Объем работ, выполненных по виду экономической деятельности «Строительство» (Раздел F)</t>
  </si>
  <si>
    <t>в ценах соответствующих лет, тыс. рублей</t>
  </si>
  <si>
    <t>Индекс производства по виду деятельности «Строительство» (Раздел F)</t>
  </si>
  <si>
    <t xml:space="preserve">Ввод в эксплуатацию жилых домов за счет всех источников финансирования </t>
  </si>
  <si>
    <t>тыс. кв. метров в общей площади</t>
  </si>
  <si>
    <t>Торговля и услуги населению</t>
  </si>
  <si>
    <t>к соответствующему периоду предыдущего года, %</t>
  </si>
  <si>
    <t>Оборот розничной торговли</t>
  </si>
  <si>
    <t>Объем платных услуг населению</t>
  </si>
  <si>
    <t>Малое и среднее предпринимательство, включая микропредприятия</t>
  </si>
  <si>
    <t>Число малых и средних предприятий, включая микропредприятия (на конец года)</t>
  </si>
  <si>
    <t>единиц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</si>
  <si>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</si>
  <si>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Инвестиции</t>
  </si>
  <si>
    <t xml:space="preserve">Инвестиции в основной капитал за счет всех источников финансирования (по местонахождению заказчика) </t>
  </si>
  <si>
    <t>Финансы</t>
  </si>
  <si>
    <t>Прибыль прибыльных организаций</t>
  </si>
  <si>
    <t>тыс. рублей</t>
  </si>
  <si>
    <t>Труд и занятость</t>
  </si>
  <si>
    <t>Численность экономически активного населения</t>
  </si>
  <si>
    <t>Среднегодовая численность занятых в экономике, включая лиц, занятых в личном подсобном хозяйстве</t>
  </si>
  <si>
    <t>Численность безработных (по методологии МОТ)</t>
  </si>
  <si>
    <t>Уровень безработицы (по методологии МОТ)</t>
  </si>
  <si>
    <t>%</t>
  </si>
  <si>
    <t>Численность безработных, зарегистрированных в государственных учреждениях службы занятости населения (среднегодовая)</t>
  </si>
  <si>
    <t>Уровень зарегистрированной безработицы (среднегодовой)</t>
  </si>
  <si>
    <t>Среднемесячная номинальная начисленная заработная плата в расчете на одного работника</t>
  </si>
  <si>
    <t>рублей</t>
  </si>
  <si>
    <t>Реальная заработная плата</t>
  </si>
  <si>
    <r>
      <rPr>
        <u/>
        <sz val="8"/>
        <color indexed="8"/>
        <rFont val="Times New Roman"/>
        <family val="1"/>
        <charset val="204"/>
      </rPr>
      <t>СПРАВОЧНО:</t>
    </r>
    <r>
      <rPr>
        <sz val="8"/>
        <color indexed="8"/>
        <rFont val="Times New Roman"/>
        <family val="1"/>
        <charset val="204"/>
      </rPr>
      <t xml:space="preserve">
Индекс потребительских цен за период с начала года</t>
    </r>
  </si>
  <si>
    <t>__Малмыжский район___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</si>
</sst>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u/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i/>
      <sz val="8"/>
      <color rgb="FFFF0000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name val="Arial"/>
      <family val="2"/>
      <charset val="204"/>
    </font>
    <font>
      <sz val="8"/>
      <color rgb="FF000000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226">
    <xf numFmtId="0" fontId="0" fillId="0" borderId="0" xfId="0"/>
    <xf numFmtId="0" fontId="4" fillId="2" borderId="0" xfId="1" applyFont="1" applyFill="1" applyAlignment="1" applyProtection="1">
      <alignment horizontal="right"/>
    </xf>
    <xf numFmtId="0" fontId="3" fillId="2" borderId="0" xfId="1" applyFont="1" applyFill="1" applyAlignment="1" applyProtection="1">
      <alignment vertical="center" wrapText="1"/>
    </xf>
    <xf numFmtId="0" fontId="5" fillId="2" borderId="0" xfId="1" applyFont="1" applyFill="1" applyAlignment="1" applyProtection="1"/>
    <xf numFmtId="0" fontId="3" fillId="2" borderId="0" xfId="1" applyFont="1" applyFill="1" applyProtection="1"/>
    <xf numFmtId="0" fontId="5" fillId="2" borderId="0" xfId="1" applyFont="1" applyFill="1" applyProtection="1"/>
    <xf numFmtId="4" fontId="5" fillId="2" borderId="0" xfId="1" applyNumberFormat="1" applyFont="1" applyFill="1" applyProtection="1"/>
    <xf numFmtId="0" fontId="5" fillId="0" borderId="8" xfId="1" applyFont="1" applyFill="1" applyBorder="1" applyAlignment="1" applyProtection="1">
      <alignment horizontal="centerContinuous" vertical="center" wrapText="1"/>
    </xf>
    <xf numFmtId="0" fontId="5" fillId="0" borderId="9" xfId="1" applyFont="1" applyFill="1" applyBorder="1" applyAlignment="1" applyProtection="1">
      <alignment horizontal="centerContinuous" vertical="center" wrapText="1"/>
    </xf>
    <xf numFmtId="0" fontId="5" fillId="0" borderId="10" xfId="1" applyFont="1" applyFill="1" applyBorder="1" applyAlignment="1" applyProtection="1">
      <alignment horizontal="centerContinuous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7" fillId="2" borderId="1" xfId="4" applyFont="1" applyFill="1" applyBorder="1" applyAlignment="1" applyProtection="1">
      <alignment horizontal="left" vertical="center" wrapText="1" shrinkToFit="1"/>
    </xf>
    <xf numFmtId="0" fontId="8" fillId="2" borderId="2" xfId="4" applyFont="1" applyFill="1" applyBorder="1" applyAlignment="1" applyProtection="1">
      <alignment horizontal="center" vertical="center" wrapText="1"/>
    </xf>
    <xf numFmtId="164" fontId="4" fillId="0" borderId="5" xfId="4" applyNumberFormat="1" applyFont="1" applyBorder="1" applyProtection="1"/>
    <xf numFmtId="164" fontId="4" fillId="0" borderId="1" xfId="4" applyNumberFormat="1" applyFont="1" applyFill="1" applyBorder="1" applyProtection="1"/>
    <xf numFmtId="164" fontId="4" fillId="0" borderId="6" xfId="4" applyNumberFormat="1" applyFont="1" applyBorder="1" applyProtection="1"/>
    <xf numFmtId="164" fontId="4" fillId="0" borderId="3" xfId="4" applyNumberFormat="1" applyFont="1" applyBorder="1" applyProtection="1"/>
    <xf numFmtId="164" fontId="4" fillId="0" borderId="1" xfId="4" applyNumberFormat="1" applyFont="1" applyBorder="1" applyProtection="1"/>
    <xf numFmtId="0" fontId="6" fillId="2" borderId="3" xfId="4" applyFont="1" applyFill="1" applyBorder="1" applyProtection="1"/>
    <xf numFmtId="0" fontId="6" fillId="2" borderId="1" xfId="4" applyFont="1" applyFill="1" applyBorder="1" applyProtection="1"/>
    <xf numFmtId="0" fontId="8" fillId="2" borderId="1" xfId="4" applyFont="1" applyFill="1" applyBorder="1" applyAlignment="1" applyProtection="1">
      <alignment horizontal="left" vertical="center" wrapText="1" shrinkToFit="1"/>
    </xf>
    <xf numFmtId="164" fontId="8" fillId="2" borderId="5" xfId="4" applyNumberFormat="1" applyFont="1" applyFill="1" applyBorder="1" applyAlignment="1" applyProtection="1">
      <alignment horizontal="center" vertical="center" wrapText="1"/>
    </xf>
    <xf numFmtId="164" fontId="8" fillId="0" borderId="1" xfId="4" applyNumberFormat="1" applyFont="1" applyFill="1" applyBorder="1" applyAlignment="1" applyProtection="1">
      <alignment horizontal="center" vertical="center" wrapText="1"/>
    </xf>
    <xf numFmtId="164" fontId="8" fillId="2" borderId="6" xfId="4" applyNumberFormat="1" applyFont="1" applyFill="1" applyBorder="1" applyAlignment="1" applyProtection="1">
      <alignment horizontal="center" vertical="center" wrapText="1"/>
    </xf>
    <xf numFmtId="164" fontId="8" fillId="2" borderId="3" xfId="4" applyNumberFormat="1" applyFont="1" applyFill="1" applyBorder="1" applyAlignment="1" applyProtection="1">
      <alignment horizontal="center" vertical="center" wrapText="1"/>
    </xf>
    <xf numFmtId="164" fontId="8" fillId="2" borderId="1" xfId="4" applyNumberFormat="1" applyFont="1" applyFill="1" applyBorder="1" applyAlignment="1" applyProtection="1">
      <alignment horizontal="center" vertical="center" wrapText="1"/>
    </xf>
    <xf numFmtId="164" fontId="9" fillId="2" borderId="3" xfId="4" applyNumberFormat="1" applyFont="1" applyFill="1" applyBorder="1" applyAlignment="1" applyProtection="1">
      <alignment horizontal="center" vertical="center" wrapText="1"/>
    </xf>
    <xf numFmtId="0" fontId="10" fillId="2" borderId="1" xfId="4" applyFont="1" applyFill="1" applyBorder="1" applyAlignment="1" applyProtection="1">
      <alignment horizontal="left" vertical="center" wrapText="1" indent="1"/>
    </xf>
    <xf numFmtId="0" fontId="11" fillId="2" borderId="2" xfId="4" applyFont="1" applyFill="1" applyBorder="1" applyAlignment="1" applyProtection="1">
      <alignment horizontal="center" vertical="center" wrapText="1"/>
    </xf>
    <xf numFmtId="164" fontId="10" fillId="3" borderId="5" xfId="4" applyNumberFormat="1" applyFont="1" applyFill="1" applyBorder="1" applyAlignment="1" applyProtection="1">
      <alignment horizontal="center" vertical="center" wrapText="1"/>
      <protection locked="0"/>
    </xf>
    <xf numFmtId="164" fontId="10" fillId="0" borderId="1" xfId="4" applyNumberFormat="1" applyFont="1" applyFill="1" applyBorder="1" applyAlignment="1" applyProtection="1">
      <alignment horizontal="center" vertical="center" wrapText="1"/>
    </xf>
    <xf numFmtId="164" fontId="10" fillId="2" borderId="6" xfId="4" applyNumberFormat="1" applyFont="1" applyFill="1" applyBorder="1" applyAlignment="1" applyProtection="1">
      <alignment horizontal="center" vertical="center" wrapText="1"/>
    </xf>
    <xf numFmtId="164" fontId="11" fillId="2" borderId="3" xfId="4" applyNumberFormat="1" applyFont="1" applyFill="1" applyBorder="1" applyAlignment="1" applyProtection="1">
      <alignment horizontal="center" vertical="center" wrapText="1"/>
    </xf>
    <xf numFmtId="164" fontId="11" fillId="2" borderId="1" xfId="4" applyNumberFormat="1" applyFont="1" applyFill="1" applyBorder="1" applyAlignment="1" applyProtection="1">
      <alignment horizontal="center" vertical="center" wrapText="1"/>
    </xf>
    <xf numFmtId="164" fontId="11" fillId="2" borderId="6" xfId="4" applyNumberFormat="1" applyFont="1" applyFill="1" applyBorder="1" applyAlignment="1" applyProtection="1">
      <alignment horizontal="center" vertical="center" wrapText="1"/>
    </xf>
    <xf numFmtId="164" fontId="11" fillId="2" borderId="5" xfId="4" applyNumberFormat="1" applyFont="1" applyFill="1" applyBorder="1" applyAlignment="1" applyProtection="1">
      <alignment horizontal="center" vertical="center" wrapText="1"/>
    </xf>
    <xf numFmtId="2" fontId="12" fillId="2" borderId="3" xfId="4" applyNumberFormat="1" applyFont="1" applyFill="1" applyBorder="1" applyAlignment="1" applyProtection="1">
      <alignment horizontal="center" vertical="center"/>
    </xf>
    <xf numFmtId="2" fontId="12" fillId="2" borderId="1" xfId="4" applyNumberFormat="1" applyFont="1" applyFill="1" applyBorder="1" applyAlignment="1" applyProtection="1">
      <alignment horizontal="center" vertical="center"/>
    </xf>
    <xf numFmtId="164" fontId="10" fillId="0" borderId="6" xfId="4" applyNumberFormat="1" applyFont="1" applyFill="1" applyBorder="1" applyAlignment="1" applyProtection="1">
      <alignment horizontal="center" vertical="center" wrapText="1"/>
    </xf>
    <xf numFmtId="164" fontId="10" fillId="0" borderId="3" xfId="4" applyNumberFormat="1" applyFont="1" applyFill="1" applyBorder="1" applyAlignment="1" applyProtection="1">
      <alignment horizontal="center" vertical="center" wrapText="1"/>
    </xf>
    <xf numFmtId="164" fontId="10" fillId="0" borderId="5" xfId="4" applyNumberFormat="1" applyFont="1" applyFill="1" applyBorder="1" applyAlignment="1" applyProtection="1">
      <alignment horizontal="center" vertical="center" wrapText="1"/>
    </xf>
    <xf numFmtId="164" fontId="12" fillId="2" borderId="3" xfId="4" applyNumberFormat="1" applyFont="1" applyFill="1" applyBorder="1" applyAlignment="1" applyProtection="1">
      <alignment horizontal="center" vertical="center"/>
    </xf>
    <xf numFmtId="164" fontId="5" fillId="3" borderId="5" xfId="4" applyNumberFormat="1" applyFont="1" applyFill="1" applyBorder="1" applyAlignment="1" applyProtection="1">
      <alignment horizontal="center" vertical="center" wrapText="1"/>
      <protection locked="0"/>
    </xf>
    <xf numFmtId="164" fontId="5" fillId="0" borderId="1" xfId="4" applyNumberFormat="1" applyFont="1" applyFill="1" applyBorder="1" applyAlignment="1" applyProtection="1">
      <alignment horizontal="center" vertical="center" wrapText="1"/>
    </xf>
    <xf numFmtId="164" fontId="5" fillId="2" borderId="6" xfId="4" applyNumberFormat="1" applyFont="1" applyFill="1" applyBorder="1" applyAlignment="1" applyProtection="1">
      <alignment horizontal="center" vertical="center" wrapText="1"/>
    </xf>
    <xf numFmtId="0" fontId="13" fillId="2" borderId="1" xfId="4" applyFont="1" applyFill="1" applyBorder="1" applyAlignment="1" applyProtection="1">
      <alignment horizontal="left" vertical="center" wrapText="1" shrinkToFit="1"/>
    </xf>
    <xf numFmtId="164" fontId="5" fillId="2" borderId="5" xfId="4" applyNumberFormat="1" applyFont="1" applyFill="1" applyBorder="1" applyAlignment="1" applyProtection="1">
      <alignment horizontal="center" vertical="center" wrapText="1"/>
    </xf>
    <xf numFmtId="2" fontId="6" fillId="2" borderId="3" xfId="4" applyNumberFormat="1" applyFont="1" applyFill="1" applyBorder="1" applyAlignment="1" applyProtection="1">
      <alignment horizontal="center" vertical="center"/>
    </xf>
    <xf numFmtId="2" fontId="6" fillId="2" borderId="1" xfId="4" applyNumberFormat="1" applyFont="1" applyFill="1" applyBorder="1" applyAlignment="1" applyProtection="1">
      <alignment horizontal="center" vertical="center"/>
    </xf>
    <xf numFmtId="164" fontId="8" fillId="3" borderId="5" xfId="4" applyNumberFormat="1" applyFont="1" applyFill="1" applyBorder="1" applyAlignment="1" applyProtection="1">
      <alignment horizontal="center" vertical="center" wrapText="1"/>
      <protection locked="0"/>
    </xf>
    <xf numFmtId="164" fontId="8" fillId="3" borderId="1" xfId="4" applyNumberFormat="1" applyFont="1" applyFill="1" applyBorder="1" applyAlignment="1" applyProtection="1">
      <alignment horizontal="center" vertical="center" wrapText="1"/>
      <protection locked="0"/>
    </xf>
    <xf numFmtId="164" fontId="8" fillId="3" borderId="6" xfId="4" applyNumberFormat="1" applyFont="1" applyFill="1" applyBorder="1" applyAlignment="1" applyProtection="1">
      <alignment horizontal="center" vertical="center" wrapText="1"/>
      <protection locked="0"/>
    </xf>
    <xf numFmtId="164" fontId="8" fillId="3" borderId="3" xfId="4" applyNumberFormat="1" applyFont="1" applyFill="1" applyBorder="1" applyAlignment="1" applyProtection="1">
      <alignment horizontal="center" vertical="center" wrapText="1"/>
      <protection locked="0"/>
    </xf>
    <xf numFmtId="164" fontId="10" fillId="3" borderId="1" xfId="4" applyNumberFormat="1" applyFont="1" applyFill="1" applyBorder="1" applyAlignment="1" applyProtection="1">
      <alignment horizontal="center" vertical="center" wrapText="1"/>
      <protection locked="0"/>
    </xf>
    <xf numFmtId="164" fontId="10" fillId="3" borderId="6" xfId="4" applyNumberFormat="1" applyFont="1" applyFill="1" applyBorder="1" applyAlignment="1" applyProtection="1">
      <alignment horizontal="center" vertical="center" wrapText="1"/>
      <protection locked="0"/>
    </xf>
    <xf numFmtId="164" fontId="11" fillId="3" borderId="3" xfId="4" applyNumberFormat="1" applyFont="1" applyFill="1" applyBorder="1" applyAlignment="1" applyProtection="1">
      <alignment horizontal="center" vertical="center" wrapText="1"/>
      <protection locked="0"/>
    </xf>
    <xf numFmtId="164" fontId="11" fillId="3" borderId="1" xfId="4" applyNumberFormat="1" applyFont="1" applyFill="1" applyBorder="1" applyAlignment="1" applyProtection="1">
      <alignment horizontal="center" vertical="center" wrapText="1"/>
      <protection locked="0"/>
    </xf>
    <xf numFmtId="164" fontId="11" fillId="3" borderId="6" xfId="4" applyNumberFormat="1" applyFont="1" applyFill="1" applyBorder="1" applyAlignment="1" applyProtection="1">
      <alignment horizontal="center" vertical="center" wrapText="1"/>
      <protection locked="0"/>
    </xf>
    <xf numFmtId="164" fontId="11" fillId="3" borderId="5" xfId="4" applyNumberFormat="1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 applyProtection="1">
      <alignment horizontal="left" vertical="center" wrapText="1" shrinkToFit="1"/>
    </xf>
    <xf numFmtId="0" fontId="8" fillId="0" borderId="2" xfId="0" applyFont="1" applyFill="1" applyBorder="1" applyAlignment="1" applyProtection="1">
      <alignment horizontal="center" vertical="center" wrapText="1"/>
    </xf>
    <xf numFmtId="164" fontId="8" fillId="4" borderId="5" xfId="0" applyNumberFormat="1" applyFont="1" applyFill="1" applyBorder="1" applyAlignment="1" applyProtection="1">
      <alignment horizontal="center" vertical="center" wrapText="1"/>
    </xf>
    <xf numFmtId="164" fontId="8" fillId="4" borderId="1" xfId="0" applyNumberFormat="1" applyFont="1" applyFill="1" applyBorder="1" applyAlignment="1" applyProtection="1">
      <alignment horizontal="center" vertical="center" wrapText="1"/>
    </xf>
    <xf numFmtId="164" fontId="8" fillId="4" borderId="6" xfId="0" applyNumberFormat="1" applyFont="1" applyFill="1" applyBorder="1" applyAlignment="1" applyProtection="1">
      <alignment horizontal="center" vertical="center" wrapText="1"/>
    </xf>
    <xf numFmtId="164" fontId="8" fillId="4" borderId="3" xfId="0" applyNumberFormat="1" applyFont="1" applyFill="1" applyBorder="1" applyAlignment="1" applyProtection="1">
      <alignment horizontal="center" vertical="center" wrapText="1"/>
    </xf>
    <xf numFmtId="0" fontId="7" fillId="4" borderId="3" xfId="0" applyFont="1" applyFill="1" applyBorder="1" applyProtection="1"/>
    <xf numFmtId="0" fontId="7" fillId="4" borderId="1" xfId="0" applyFont="1" applyFill="1" applyBorder="1" applyProtection="1"/>
    <xf numFmtId="0" fontId="8" fillId="0" borderId="0" xfId="0" applyFont="1" applyProtection="1"/>
    <xf numFmtId="0" fontId="8" fillId="4" borderId="1" xfId="0" applyFont="1" applyFill="1" applyBorder="1" applyAlignment="1" applyProtection="1">
      <alignment horizontal="left" vertical="center" wrapText="1" shrinkToFit="1"/>
    </xf>
    <xf numFmtId="0" fontId="8" fillId="4" borderId="2" xfId="0" applyFont="1" applyFill="1" applyBorder="1" applyAlignment="1" applyProtection="1">
      <alignment horizontal="center" vertical="center" wrapText="1"/>
    </xf>
    <xf numFmtId="164" fontId="8" fillId="3" borderId="5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6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3" xfId="0" applyNumberFormat="1" applyFont="1" applyFill="1" applyBorder="1" applyAlignment="1" applyProtection="1">
      <alignment horizontal="center" vertical="center" wrapText="1"/>
      <protection locked="0"/>
    </xf>
    <xf numFmtId="164" fontId="9" fillId="4" borderId="3" xfId="0" applyNumberFormat="1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left" vertical="center" wrapText="1" indent="1"/>
    </xf>
    <xf numFmtId="164" fontId="5" fillId="3" borderId="5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4" borderId="6" xfId="0" applyNumberFormat="1" applyFont="1" applyFill="1" applyBorder="1" applyAlignment="1" applyProtection="1">
      <alignment horizontal="center" vertical="center" wrapText="1"/>
    </xf>
    <xf numFmtId="164" fontId="14" fillId="4" borderId="3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 shrinkToFit="1"/>
    </xf>
    <xf numFmtId="0" fontId="8" fillId="0" borderId="2" xfId="0" applyFont="1" applyFill="1" applyBorder="1" applyAlignment="1" applyProtection="1">
      <alignment horizontal="left" vertical="center" wrapText="1" shrinkToFit="1"/>
    </xf>
    <xf numFmtId="164" fontId="8" fillId="2" borderId="5" xfId="0" applyNumberFormat="1" applyFont="1" applyFill="1" applyBorder="1" applyAlignment="1" applyProtection="1">
      <alignment horizontal="center" vertical="center" wrapText="1"/>
    </xf>
    <xf numFmtId="164" fontId="8" fillId="0" borderId="1" xfId="0" applyNumberFormat="1" applyFont="1" applyFill="1" applyBorder="1" applyAlignment="1" applyProtection="1">
      <alignment horizontal="center" vertical="center" wrapText="1"/>
    </xf>
    <xf numFmtId="164" fontId="8" fillId="2" borderId="6" xfId="0" applyNumberFormat="1" applyFont="1" applyFill="1" applyBorder="1" applyAlignment="1" applyProtection="1">
      <alignment horizontal="center" vertical="center" wrapText="1"/>
    </xf>
    <xf numFmtId="164" fontId="8" fillId="2" borderId="3" xfId="0" applyNumberFormat="1" applyFont="1" applyFill="1" applyBorder="1" applyAlignment="1" applyProtection="1">
      <alignment horizontal="center" vertical="center" wrapText="1"/>
    </xf>
    <xf numFmtId="164" fontId="8" fillId="2" borderId="1" xfId="0" applyNumberFormat="1" applyFont="1" applyFill="1" applyBorder="1" applyAlignment="1" applyProtection="1">
      <alignment horizontal="center" vertical="center" wrapText="1"/>
    </xf>
    <xf numFmtId="164" fontId="15" fillId="2" borderId="6" xfId="0" applyNumberFormat="1" applyFont="1" applyFill="1" applyBorder="1" applyAlignment="1" applyProtection="1">
      <alignment horizontal="center" vertical="center" wrapText="1"/>
    </xf>
    <xf numFmtId="164" fontId="15" fillId="2" borderId="5" xfId="0" applyNumberFormat="1" applyFont="1" applyFill="1" applyBorder="1" applyAlignment="1" applyProtection="1">
      <alignment horizontal="center" vertical="center" wrapText="1"/>
    </xf>
    <xf numFmtId="164" fontId="15" fillId="2" borderId="1" xfId="0" applyNumberFormat="1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Protection="1"/>
    <xf numFmtId="0" fontId="6" fillId="2" borderId="1" xfId="0" applyFont="1" applyFill="1" applyBorder="1" applyProtection="1"/>
    <xf numFmtId="0" fontId="4" fillId="0" borderId="0" xfId="0" applyFont="1" applyProtection="1"/>
    <xf numFmtId="0" fontId="8" fillId="2" borderId="1" xfId="0" applyFont="1" applyFill="1" applyBorder="1" applyAlignment="1" applyProtection="1">
      <alignment horizontal="left" vertical="center" wrapText="1" shrinkToFit="1"/>
    </xf>
    <xf numFmtId="0" fontId="8" fillId="2" borderId="2" xfId="0" applyFont="1" applyFill="1" applyBorder="1" applyAlignment="1" applyProtection="1">
      <alignment horizontal="center" vertical="center" wrapText="1" shrinkToFit="1"/>
    </xf>
    <xf numFmtId="164" fontId="9" fillId="2" borderId="3" xfId="0" applyNumberFormat="1" applyFont="1" applyFill="1" applyBorder="1" applyAlignment="1" applyProtection="1">
      <alignment horizontal="center" vertical="center" wrapText="1"/>
    </xf>
    <xf numFmtId="164" fontId="5" fillId="2" borderId="6" xfId="0" applyNumberFormat="1" applyFont="1" applyFill="1" applyBorder="1" applyAlignment="1" applyProtection="1">
      <alignment horizontal="center" vertical="center" wrapText="1"/>
    </xf>
    <xf numFmtId="164" fontId="12" fillId="2" borderId="3" xfId="0" applyNumberFormat="1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left" vertical="center" wrapText="1" indent="1"/>
    </xf>
    <xf numFmtId="0" fontId="8" fillId="2" borderId="2" xfId="0" applyFont="1" applyFill="1" applyBorder="1" applyAlignment="1" applyProtection="1">
      <alignment horizontal="center" vertical="center" wrapText="1"/>
    </xf>
    <xf numFmtId="164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6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Protection="1"/>
    <xf numFmtId="0" fontId="10" fillId="2" borderId="2" xfId="0" applyFont="1" applyFill="1" applyBorder="1" applyAlignment="1" applyProtection="1">
      <alignment horizontal="center" vertical="center" wrapText="1"/>
    </xf>
    <xf numFmtId="164" fontId="10" fillId="3" borderId="5" xfId="0" applyNumberFormat="1" applyFont="1" applyFill="1" applyBorder="1" applyAlignment="1" applyProtection="1">
      <alignment horizontal="center" vertical="center" wrapText="1"/>
      <protection locked="0"/>
    </xf>
    <xf numFmtId="164" fontId="10" fillId="0" borderId="1" xfId="0" applyNumberFormat="1" applyFont="1" applyFill="1" applyBorder="1" applyAlignment="1" applyProtection="1">
      <alignment horizontal="center" vertical="center" wrapText="1"/>
    </xf>
    <xf numFmtId="164" fontId="10" fillId="2" borderId="6" xfId="0" applyNumberFormat="1" applyFont="1" applyFill="1" applyBorder="1" applyAlignment="1" applyProtection="1">
      <alignment horizontal="center" vertical="center" wrapText="1"/>
    </xf>
    <xf numFmtId="164" fontId="10" fillId="2" borderId="3" xfId="0" applyNumberFormat="1" applyFont="1" applyFill="1" applyBorder="1" applyAlignment="1" applyProtection="1">
      <alignment horizontal="center" vertical="center" wrapText="1"/>
    </xf>
    <xf numFmtId="164" fontId="10" fillId="2" borderId="1" xfId="0" applyNumberFormat="1" applyFont="1" applyFill="1" applyBorder="1" applyAlignment="1" applyProtection="1">
      <alignment horizontal="center" vertical="center" wrapText="1"/>
    </xf>
    <xf numFmtId="164" fontId="10" fillId="2" borderId="5" xfId="0" applyNumberFormat="1" applyFont="1" applyFill="1" applyBorder="1" applyAlignment="1" applyProtection="1">
      <alignment horizontal="center" vertical="center" wrapText="1"/>
    </xf>
    <xf numFmtId="0" fontId="16" fillId="2" borderId="3" xfId="0" applyFont="1" applyFill="1" applyBorder="1" applyProtection="1"/>
    <xf numFmtId="0" fontId="16" fillId="2" borderId="1" xfId="0" applyFont="1" applyFill="1" applyBorder="1" applyProtection="1"/>
    <xf numFmtId="0" fontId="17" fillId="0" borderId="0" xfId="0" applyFont="1" applyProtection="1"/>
    <xf numFmtId="0" fontId="7" fillId="2" borderId="1" xfId="6" applyFont="1" applyFill="1" applyBorder="1" applyAlignment="1" applyProtection="1">
      <alignment horizontal="left" vertical="center" wrapText="1" shrinkToFit="1"/>
    </xf>
    <xf numFmtId="0" fontId="8" fillId="0" borderId="2" xfId="6" applyFont="1" applyFill="1" applyBorder="1" applyAlignment="1" applyProtection="1">
      <alignment horizontal="center" vertical="center" wrapText="1" shrinkToFit="1"/>
    </xf>
    <xf numFmtId="164" fontId="8" fillId="2" borderId="5" xfId="6" applyNumberFormat="1" applyFont="1" applyFill="1" applyBorder="1" applyAlignment="1" applyProtection="1">
      <alignment horizontal="center" vertical="center" wrapText="1"/>
    </xf>
    <xf numFmtId="164" fontId="8" fillId="0" borderId="1" xfId="6" applyNumberFormat="1" applyFont="1" applyFill="1" applyBorder="1" applyAlignment="1" applyProtection="1">
      <alignment horizontal="center" vertical="center" wrapText="1"/>
    </xf>
    <xf numFmtId="164" fontId="8" fillId="2" borderId="6" xfId="6" applyNumberFormat="1" applyFont="1" applyFill="1" applyBorder="1" applyAlignment="1" applyProtection="1">
      <alignment horizontal="center" vertical="center" wrapText="1"/>
    </xf>
    <xf numFmtId="164" fontId="8" fillId="2" borderId="3" xfId="6" applyNumberFormat="1" applyFont="1" applyFill="1" applyBorder="1" applyAlignment="1" applyProtection="1">
      <alignment horizontal="center" vertical="center" wrapText="1"/>
    </xf>
    <xf numFmtId="164" fontId="8" fillId="2" borderId="1" xfId="6" applyNumberFormat="1" applyFont="1" applyFill="1" applyBorder="1" applyAlignment="1" applyProtection="1">
      <alignment horizontal="center" vertical="center" wrapText="1"/>
    </xf>
    <xf numFmtId="0" fontId="6" fillId="2" borderId="3" xfId="6" applyFont="1" applyFill="1" applyBorder="1" applyProtection="1"/>
    <xf numFmtId="0" fontId="6" fillId="2" borderId="1" xfId="6" applyFont="1" applyFill="1" applyBorder="1" applyProtection="1"/>
    <xf numFmtId="0" fontId="8" fillId="2" borderId="1" xfId="6" applyFont="1" applyFill="1" applyBorder="1" applyAlignment="1" applyProtection="1">
      <alignment horizontal="left" vertical="center" wrapText="1" shrinkToFit="1"/>
    </xf>
    <xf numFmtId="0" fontId="8" fillId="2" borderId="2" xfId="6" applyFont="1" applyFill="1" applyBorder="1" applyAlignment="1" applyProtection="1">
      <alignment horizontal="center" vertical="center" wrapText="1" shrinkToFit="1"/>
    </xf>
    <xf numFmtId="164" fontId="8" fillId="2" borderId="1" xfId="3" applyNumberFormat="1" applyFont="1" applyFill="1" applyBorder="1" applyAlignment="1" applyProtection="1">
      <alignment horizontal="center" vertical="center" wrapText="1"/>
    </xf>
    <xf numFmtId="164" fontId="8" fillId="2" borderId="6" xfId="3" applyNumberFormat="1" applyFont="1" applyFill="1" applyBorder="1" applyAlignment="1" applyProtection="1">
      <alignment horizontal="center" vertical="center" wrapText="1"/>
    </xf>
    <xf numFmtId="164" fontId="8" fillId="2" borderId="5" xfId="3" applyNumberFormat="1" applyFont="1" applyFill="1" applyBorder="1" applyAlignment="1" applyProtection="1">
      <alignment horizontal="center" vertical="center" wrapText="1"/>
    </xf>
    <xf numFmtId="164" fontId="12" fillId="2" borderId="3" xfId="6" applyNumberFormat="1" applyFont="1" applyFill="1" applyBorder="1" applyAlignment="1" applyProtection="1">
      <alignment horizontal="center" vertical="center"/>
    </xf>
    <xf numFmtId="0" fontId="5" fillId="2" borderId="2" xfId="6" applyFont="1" applyFill="1" applyBorder="1" applyAlignment="1" applyProtection="1">
      <alignment horizontal="center" vertical="center" wrapText="1"/>
    </xf>
    <xf numFmtId="164" fontId="8" fillId="3" borderId="5" xfId="6" applyNumberFormat="1" applyFont="1" applyFill="1" applyBorder="1" applyAlignment="1" applyProtection="1">
      <alignment horizontal="center" vertical="center" wrapText="1"/>
      <protection locked="0"/>
    </xf>
    <xf numFmtId="164" fontId="9" fillId="2" borderId="3" xfId="6" applyNumberFormat="1" applyFont="1" applyFill="1" applyBorder="1" applyAlignment="1" applyProtection="1">
      <alignment horizontal="center" vertical="center" wrapText="1"/>
    </xf>
    <xf numFmtId="164" fontId="8" fillId="3" borderId="1" xfId="6" applyNumberFormat="1" applyFont="1" applyFill="1" applyBorder="1" applyAlignment="1" applyProtection="1">
      <alignment horizontal="center" vertical="center" wrapText="1"/>
      <protection locked="0"/>
    </xf>
    <xf numFmtId="164" fontId="8" fillId="3" borderId="6" xfId="6" applyNumberFormat="1" applyFont="1" applyFill="1" applyBorder="1" applyAlignment="1" applyProtection="1">
      <alignment horizontal="center" vertical="center" wrapText="1"/>
      <protection locked="0"/>
    </xf>
    <xf numFmtId="164" fontId="8" fillId="3" borderId="3" xfId="6" applyNumberFormat="1" applyFont="1" applyFill="1" applyBorder="1" applyAlignment="1" applyProtection="1">
      <alignment horizontal="center" vertical="center" wrapText="1"/>
      <protection locked="0"/>
    </xf>
    <xf numFmtId="0" fontId="10" fillId="2" borderId="1" xfId="6" applyFont="1" applyFill="1" applyBorder="1" applyAlignment="1" applyProtection="1">
      <alignment horizontal="left" vertical="center" wrapText="1" indent="1"/>
    </xf>
    <xf numFmtId="0" fontId="10" fillId="2" borderId="2" xfId="6" applyFont="1" applyFill="1" applyBorder="1" applyAlignment="1" applyProtection="1">
      <alignment horizontal="center" vertical="center" wrapText="1"/>
    </xf>
    <xf numFmtId="164" fontId="11" fillId="3" borderId="5" xfId="6" applyNumberFormat="1" applyFont="1" applyFill="1" applyBorder="1" applyAlignment="1" applyProtection="1">
      <alignment horizontal="center" vertical="center" wrapText="1"/>
      <protection locked="0"/>
    </xf>
    <xf numFmtId="164" fontId="11" fillId="3" borderId="1" xfId="6" applyNumberFormat="1" applyFont="1" applyFill="1" applyBorder="1" applyAlignment="1" applyProtection="1">
      <alignment horizontal="center" vertical="center" wrapText="1"/>
      <protection locked="0"/>
    </xf>
    <xf numFmtId="164" fontId="11" fillId="3" borderId="6" xfId="6" applyNumberFormat="1" applyFont="1" applyFill="1" applyBorder="1" applyAlignment="1" applyProtection="1">
      <alignment horizontal="center" vertical="center" wrapText="1"/>
      <protection locked="0"/>
    </xf>
    <xf numFmtId="164" fontId="11" fillId="3" borderId="3" xfId="6" applyNumberFormat="1" applyFont="1" applyFill="1" applyBorder="1" applyAlignment="1" applyProtection="1">
      <alignment horizontal="center" vertical="center" wrapText="1"/>
      <protection locked="0"/>
    </xf>
    <xf numFmtId="2" fontId="4" fillId="2" borderId="0" xfId="1" applyNumberFormat="1" applyFont="1" applyFill="1" applyProtection="1"/>
    <xf numFmtId="2" fontId="4" fillId="0" borderId="0" xfId="1" applyNumberFormat="1" applyFont="1" applyFill="1" applyProtection="1"/>
    <xf numFmtId="0" fontId="7" fillId="2" borderId="1" xfId="0" applyFont="1" applyFill="1" applyBorder="1" applyAlignment="1" applyProtection="1">
      <alignment horizontal="left" vertical="center" wrapText="1" shrinkToFit="1"/>
    </xf>
    <xf numFmtId="0" fontId="11" fillId="2" borderId="2" xfId="0" applyFont="1" applyFill="1" applyBorder="1" applyAlignment="1" applyProtection="1">
      <alignment horizontal="center" vertical="center" wrapText="1"/>
    </xf>
    <xf numFmtId="0" fontId="18" fillId="2" borderId="3" xfId="0" applyFont="1" applyFill="1" applyBorder="1" applyProtection="1"/>
    <xf numFmtId="0" fontId="18" fillId="2" borderId="1" xfId="0" applyFont="1" applyFill="1" applyBorder="1" applyProtection="1"/>
    <xf numFmtId="0" fontId="15" fillId="0" borderId="0" xfId="0" applyFont="1" applyProtection="1"/>
    <xf numFmtId="0" fontId="5" fillId="0" borderId="0" xfId="1" applyFont="1"/>
    <xf numFmtId="0" fontId="4" fillId="0" borderId="0" xfId="0" applyFont="1"/>
    <xf numFmtId="164" fontId="8" fillId="2" borderId="13" xfId="0" applyNumberFormat="1" applyFont="1" applyFill="1" applyBorder="1" applyAlignment="1" applyProtection="1">
      <alignment horizontal="center" vertical="center" wrapText="1"/>
    </xf>
    <xf numFmtId="164" fontId="8" fillId="0" borderId="4" xfId="0" applyNumberFormat="1" applyFont="1" applyFill="1" applyBorder="1" applyAlignment="1" applyProtection="1">
      <alignment horizontal="center" vertical="center" wrapText="1"/>
    </xf>
    <xf numFmtId="164" fontId="8" fillId="2" borderId="15" xfId="0" applyNumberFormat="1" applyFont="1" applyFill="1" applyBorder="1" applyAlignment="1" applyProtection="1">
      <alignment horizontal="center" vertical="center" wrapText="1"/>
    </xf>
    <xf numFmtId="164" fontId="8" fillId="2" borderId="7" xfId="0" applyNumberFormat="1" applyFont="1" applyFill="1" applyBorder="1" applyAlignment="1" applyProtection="1">
      <alignment horizontal="center" vertical="center" wrapText="1"/>
    </xf>
    <xf numFmtId="164" fontId="8" fillId="2" borderId="4" xfId="0" applyNumberFormat="1" applyFont="1" applyFill="1" applyBorder="1" applyAlignment="1" applyProtection="1">
      <alignment horizontal="center" vertical="center" wrapText="1"/>
    </xf>
    <xf numFmtId="164" fontId="10" fillId="3" borderId="14" xfId="0" applyNumberFormat="1" applyFont="1" applyFill="1" applyBorder="1" applyAlignment="1" applyProtection="1">
      <alignment horizontal="center" vertical="center" wrapText="1"/>
      <protection locked="0"/>
    </xf>
    <xf numFmtId="164" fontId="10" fillId="0" borderId="12" xfId="0" applyNumberFormat="1" applyFont="1" applyFill="1" applyBorder="1" applyAlignment="1" applyProtection="1">
      <alignment horizontal="center" vertical="center" wrapText="1"/>
    </xf>
    <xf numFmtId="164" fontId="10" fillId="2" borderId="16" xfId="0" applyNumberFormat="1" applyFont="1" applyFill="1" applyBorder="1" applyAlignment="1" applyProtection="1">
      <alignment horizontal="center" vertical="center" wrapText="1"/>
    </xf>
    <xf numFmtId="164" fontId="10" fillId="2" borderId="17" xfId="0" applyNumberFormat="1" applyFont="1" applyFill="1" applyBorder="1" applyAlignment="1" applyProtection="1">
      <alignment horizontal="center" vertical="center" wrapText="1"/>
    </xf>
    <xf numFmtId="164" fontId="10" fillId="2" borderId="12" xfId="0" applyNumberFormat="1" applyFont="1" applyFill="1" applyBorder="1" applyAlignment="1" applyProtection="1">
      <alignment horizontal="center" vertical="center" wrapText="1"/>
    </xf>
    <xf numFmtId="164" fontId="10" fillId="2" borderId="14" xfId="0" applyNumberFormat="1" applyFont="1" applyFill="1" applyBorder="1" applyAlignment="1" applyProtection="1">
      <alignment horizontal="center" vertical="center" wrapText="1"/>
    </xf>
    <xf numFmtId="164" fontId="19" fillId="3" borderId="14" xfId="0" applyNumberFormat="1" applyFont="1" applyFill="1" applyBorder="1" applyAlignment="1" applyProtection="1">
      <alignment horizontal="right" vertical="center"/>
      <protection locked="0"/>
    </xf>
    <xf numFmtId="0" fontId="15" fillId="2" borderId="2" xfId="0" applyFont="1" applyFill="1" applyBorder="1" applyAlignment="1" applyProtection="1">
      <alignment horizontal="center" vertical="center" wrapText="1"/>
    </xf>
    <xf numFmtId="164" fontId="15" fillId="2" borderId="13" xfId="0" applyNumberFormat="1" applyFont="1" applyFill="1" applyBorder="1" applyAlignment="1" applyProtection="1">
      <alignment horizontal="center" vertical="center" wrapText="1"/>
    </xf>
    <xf numFmtId="164" fontId="15" fillId="0" borderId="4" xfId="0" applyNumberFormat="1" applyFont="1" applyFill="1" applyBorder="1" applyAlignment="1" applyProtection="1">
      <alignment horizontal="center" vertical="center" wrapText="1"/>
    </xf>
    <xf numFmtId="164" fontId="15" fillId="2" borderId="15" xfId="0" applyNumberFormat="1" applyFont="1" applyFill="1" applyBorder="1" applyAlignment="1" applyProtection="1">
      <alignment horizontal="center" vertical="center" wrapText="1"/>
    </xf>
    <xf numFmtId="164" fontId="15" fillId="2" borderId="7" xfId="0" applyNumberFormat="1" applyFont="1" applyFill="1" applyBorder="1" applyAlignment="1" applyProtection="1">
      <alignment horizontal="center" vertical="center" wrapText="1"/>
    </xf>
    <xf numFmtId="164" fontId="15" fillId="2" borderId="4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164" fontId="10" fillId="0" borderId="16" xfId="0" applyNumberFormat="1" applyFont="1" applyFill="1" applyBorder="1" applyAlignment="1" applyProtection="1">
      <alignment horizontal="center" vertical="center" wrapText="1"/>
    </xf>
    <xf numFmtId="164" fontId="10" fillId="0" borderId="17" xfId="0" applyNumberFormat="1" applyFont="1" applyFill="1" applyBorder="1" applyAlignment="1" applyProtection="1">
      <alignment horizontal="center" vertical="center" wrapText="1"/>
    </xf>
    <xf numFmtId="164" fontId="10" fillId="0" borderId="14" xfId="0" applyNumberFormat="1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center" vertical="center" wrapText="1" shrinkToFit="1"/>
    </xf>
    <xf numFmtId="0" fontId="4" fillId="0" borderId="1" xfId="4" applyFont="1" applyBorder="1"/>
    <xf numFmtId="0" fontId="20" fillId="3" borderId="1" xfId="0" applyFont="1" applyFill="1" applyBorder="1" applyAlignment="1" applyProtection="1">
      <alignment horizontal="center" vertical="center" wrapText="1"/>
      <protection locked="0"/>
    </xf>
    <xf numFmtId="4" fontId="19" fillId="3" borderId="1" xfId="0" applyNumberFormat="1" applyFont="1" applyFill="1" applyBorder="1" applyAlignment="1" applyProtection="1">
      <alignment horizontal="right" vertical="center"/>
      <protection locked="0"/>
    </xf>
    <xf numFmtId="4" fontId="19" fillId="3" borderId="1" xfId="0" applyNumberFormat="1" applyFont="1" applyFill="1" applyBorder="1" applyAlignment="1">
      <alignment horizontal="right" vertical="center"/>
    </xf>
    <xf numFmtId="0" fontId="8" fillId="0" borderId="2" xfId="0" applyFont="1" applyFill="1" applyBorder="1" applyAlignment="1" applyProtection="1">
      <alignment horizontal="center" vertical="center" wrapText="1" shrinkToFit="1"/>
    </xf>
    <xf numFmtId="0" fontId="5" fillId="0" borderId="2" xfId="0" applyFont="1" applyFill="1" applyBorder="1" applyAlignment="1" applyProtection="1">
      <alignment horizontal="center" vertical="center" wrapText="1" shrinkToFit="1"/>
    </xf>
    <xf numFmtId="2" fontId="16" fillId="2" borderId="3" xfId="0" applyNumberFormat="1" applyFont="1" applyFill="1" applyBorder="1" applyProtection="1"/>
    <xf numFmtId="4" fontId="5" fillId="2" borderId="5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5" fillId="2" borderId="6" xfId="0" applyNumberFormat="1" applyFont="1" applyFill="1" applyBorder="1" applyAlignment="1" applyProtection="1">
      <alignment horizontal="center" vertical="center" wrapText="1"/>
    </xf>
    <xf numFmtId="4" fontId="5" fillId="2" borderId="3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 wrapText="1"/>
    </xf>
    <xf numFmtId="4" fontId="8" fillId="2" borderId="6" xfId="0" applyNumberFormat="1" applyFont="1" applyFill="1" applyBorder="1" applyAlignment="1" applyProtection="1">
      <alignment horizontal="center" vertical="center" wrapText="1"/>
    </xf>
    <xf numFmtId="4" fontId="8" fillId="2" borderId="5" xfId="0" applyNumberFormat="1" applyFont="1" applyFill="1" applyBorder="1" applyAlignment="1" applyProtection="1">
      <alignment horizontal="center" vertical="center" wrapText="1"/>
    </xf>
    <xf numFmtId="2" fontId="9" fillId="2" borderId="3" xfId="0" applyNumberFormat="1" applyFont="1" applyFill="1" applyBorder="1" applyProtection="1"/>
    <xf numFmtId="0" fontId="9" fillId="2" borderId="1" xfId="0" applyFont="1" applyFill="1" applyBorder="1" applyProtection="1"/>
    <xf numFmtId="0" fontId="10" fillId="0" borderId="0" xfId="0" applyFont="1" applyProtection="1"/>
    <xf numFmtId="0" fontId="8" fillId="2" borderId="1" xfId="0" applyFont="1" applyFill="1" applyBorder="1" applyAlignment="1" applyProtection="1">
      <alignment vertical="center" wrapText="1" shrinkToFit="1"/>
    </xf>
    <xf numFmtId="0" fontId="5" fillId="0" borderId="4" xfId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5" xfId="1" applyFont="1" applyFill="1" applyBorder="1" applyAlignment="1" applyProtection="1">
      <alignment horizontal="center" vertical="center" wrapText="1"/>
    </xf>
    <xf numFmtId="0" fontId="5" fillId="0" borderId="6" xfId="1" applyFont="1" applyFill="1" applyBorder="1" applyAlignment="1" applyProtection="1">
      <alignment horizontal="center" vertical="center" wrapText="1"/>
    </xf>
    <xf numFmtId="164" fontId="11" fillId="2" borderId="5" xfId="0" applyNumberFormat="1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 wrapText="1"/>
    </xf>
    <xf numFmtId="164" fontId="11" fillId="2" borderId="6" xfId="0" applyNumberFormat="1" applyFont="1" applyFill="1" applyBorder="1" applyAlignment="1" applyProtection="1">
      <alignment horizontal="center" vertical="center" wrapText="1"/>
    </xf>
    <xf numFmtId="164" fontId="11" fillId="2" borderId="3" xfId="0" applyNumberFormat="1" applyFont="1" applyFill="1" applyBorder="1" applyAlignment="1" applyProtection="1">
      <alignment horizontal="center" vertical="center" wrapText="1"/>
    </xf>
    <xf numFmtId="164" fontId="11" fillId="2" borderId="1" xfId="0" applyNumberFormat="1" applyFont="1" applyFill="1" applyBorder="1" applyAlignment="1" applyProtection="1">
      <alignment horizontal="center" vertical="center" wrapText="1"/>
    </xf>
    <xf numFmtId="2" fontId="18" fillId="2" borderId="3" xfId="0" applyNumberFormat="1" applyFont="1" applyFill="1" applyBorder="1" applyProtection="1"/>
    <xf numFmtId="2" fontId="8" fillId="3" borderId="5" xfId="0" applyNumberFormat="1" applyFont="1" applyFill="1" applyBorder="1" applyAlignment="1" applyProtection="1">
      <alignment horizontal="center" vertical="center" wrapText="1"/>
      <protection locked="0"/>
    </xf>
    <xf numFmtId="2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8" fillId="3" borderId="6" xfId="0" applyNumberFormat="1" applyFont="1" applyFill="1" applyBorder="1" applyAlignment="1" applyProtection="1">
      <alignment horizontal="center" vertical="center" wrapText="1"/>
      <protection locked="0"/>
    </xf>
    <xf numFmtId="2" fontId="8" fillId="3" borderId="3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1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Protection="1"/>
    <xf numFmtId="0" fontId="5" fillId="0" borderId="8" xfId="1" applyFont="1" applyFill="1" applyBorder="1" applyAlignment="1" applyProtection="1">
      <alignment horizontal="center" vertical="center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 vertical="center" wrapText="1"/>
    </xf>
    <xf numFmtId="0" fontId="5" fillId="0" borderId="11" xfId="1" applyFont="1" applyFill="1" applyBorder="1" applyAlignment="1" applyProtection="1">
      <alignment horizontal="center" vertical="center" wrapText="1"/>
    </xf>
    <xf numFmtId="0" fontId="5" fillId="0" borderId="7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5" fillId="0" borderId="6" xfId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vertical="center" wrapText="1" shrinkToFit="1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5" xfId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vertical="center" wrapText="1" shrinkToFit="1"/>
    </xf>
    <xf numFmtId="0" fontId="3" fillId="2" borderId="0" xfId="1" applyFont="1" applyFill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top" wrapText="1"/>
    </xf>
    <xf numFmtId="0" fontId="6" fillId="2" borderId="1" xfId="1" applyFont="1" applyFill="1" applyBorder="1" applyAlignment="1" applyProtection="1">
      <alignment horizontal="center" vertical="top"/>
    </xf>
    <xf numFmtId="0" fontId="6" fillId="2" borderId="3" xfId="1" applyFont="1" applyFill="1" applyBorder="1" applyAlignment="1" applyProtection="1">
      <alignment horizontal="center" vertical="top"/>
    </xf>
    <xf numFmtId="0" fontId="8" fillId="2" borderId="4" xfId="0" applyFont="1" applyFill="1" applyBorder="1" applyAlignment="1" applyProtection="1">
      <alignment horizontal="left" vertical="center" wrapText="1" shrinkToFit="1"/>
    </xf>
    <xf numFmtId="0" fontId="8" fillId="2" borderId="12" xfId="0" applyFont="1" applyFill="1" applyBorder="1" applyAlignment="1" applyProtection="1">
      <alignment horizontal="left" vertical="center" wrapText="1" shrinkToFit="1"/>
    </xf>
    <xf numFmtId="0" fontId="5" fillId="2" borderId="1" xfId="6" applyFont="1" applyFill="1" applyBorder="1" applyAlignment="1" applyProtection="1">
      <alignment horizontal="left"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2 3" xfId="5"/>
    <cellStyle name="Обычный 2 4" xfId="7"/>
    <cellStyle name="Обычный 3" xfId="3"/>
    <cellStyle name="Обычный 4" xfId="4"/>
    <cellStyle name="Обычный 5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G78"/>
  <sheetViews>
    <sheetView tabSelected="1" topLeftCell="A65" workbookViewId="0">
      <selection activeCell="H14" sqref="H14"/>
    </sheetView>
  </sheetViews>
  <sheetFormatPr defaultRowHeight="11.25"/>
  <cols>
    <col min="1" max="1" width="28.85546875" style="149" customWidth="1"/>
    <col min="2" max="2" width="19.42578125" style="149" customWidth="1"/>
    <col min="3" max="4" width="10.5703125" style="149" customWidth="1"/>
    <col min="5" max="5" width="11" style="149" customWidth="1"/>
    <col min="6" max="6" width="10.5703125" style="149" customWidth="1"/>
    <col min="7" max="7" width="11.28515625" style="149" customWidth="1"/>
    <col min="8" max="8" width="11.42578125" style="149" customWidth="1"/>
    <col min="9" max="9" width="10.42578125" style="149" customWidth="1"/>
    <col min="10" max="10" width="10.7109375" style="149" customWidth="1"/>
    <col min="11" max="11" width="10.42578125" style="149" customWidth="1"/>
    <col min="12" max="12" width="10.7109375" style="149" customWidth="1"/>
    <col min="13" max="13" width="10.42578125" style="149" customWidth="1"/>
    <col min="14" max="14" width="11.28515625" style="149" customWidth="1"/>
    <col min="15" max="15" width="11" style="149" customWidth="1"/>
    <col min="16" max="17" width="10.42578125" style="149" customWidth="1"/>
    <col min="18" max="19" width="11" style="149" customWidth="1"/>
    <col min="20" max="20" width="11.28515625" style="149" customWidth="1"/>
    <col min="21" max="21" width="10.85546875" style="149" customWidth="1"/>
    <col min="22" max="23" width="11" style="149" customWidth="1"/>
    <col min="24" max="24" width="10.85546875" style="149" customWidth="1"/>
    <col min="25" max="25" width="11" style="149" customWidth="1"/>
    <col min="26" max="26" width="10.7109375" style="149" customWidth="1"/>
    <col min="27" max="27" width="10.85546875" style="149" customWidth="1"/>
    <col min="28" max="28" width="10.7109375" style="149" customWidth="1"/>
    <col min="29" max="29" width="10.42578125" style="149" customWidth="1"/>
    <col min="30" max="30" width="10.85546875" style="149" customWidth="1"/>
    <col min="31" max="31" width="10.5703125" style="149" customWidth="1"/>
    <col min="32" max="32" width="11.28515625" style="149" customWidth="1"/>
    <col min="33" max="33" width="10.7109375" style="149" customWidth="1"/>
    <col min="34" max="34" width="10.5703125" style="149" customWidth="1"/>
    <col min="35" max="35" width="11" style="149" customWidth="1"/>
    <col min="36" max="36" width="10.140625" style="149" customWidth="1"/>
    <col min="37" max="37" width="10.42578125" style="149" customWidth="1"/>
    <col min="38" max="38" width="10.85546875" style="149" customWidth="1"/>
    <col min="39" max="39" width="10.42578125" style="149" customWidth="1"/>
    <col min="40" max="40" width="11.140625" style="149" customWidth="1"/>
    <col min="41" max="41" width="10.7109375" style="149" customWidth="1"/>
    <col min="42" max="42" width="11.28515625" style="149" customWidth="1"/>
    <col min="43" max="44" width="11" style="149" customWidth="1"/>
    <col min="45" max="45" width="11.5703125" style="149" customWidth="1"/>
    <col min="46" max="46" width="10.5703125" style="149" customWidth="1"/>
    <col min="47" max="47" width="12.140625" style="149" customWidth="1"/>
    <col min="48" max="48" width="11.28515625" style="149" customWidth="1"/>
    <col min="49" max="49" width="11.140625" style="149" customWidth="1"/>
    <col min="50" max="50" width="10.7109375" style="149" customWidth="1"/>
    <col min="51" max="51" width="11.42578125" style="149" customWidth="1"/>
    <col min="52" max="52" width="11.140625" style="149" customWidth="1"/>
    <col min="53" max="54" width="10.85546875" style="149" customWidth="1"/>
    <col min="55" max="55" width="10.5703125" style="149" customWidth="1"/>
    <col min="56" max="56" width="11.28515625" style="149" customWidth="1"/>
    <col min="57" max="16384" width="9.140625" style="149"/>
  </cols>
  <sheetData>
    <row r="1" spans="1:59">
      <c r="A1" s="219" t="s">
        <v>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148"/>
      <c r="V1" s="148"/>
      <c r="W1" s="1" t="s">
        <v>1</v>
      </c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  <c r="AK1" s="148"/>
      <c r="AL1" s="148"/>
      <c r="AM1" s="148"/>
      <c r="AN1" s="148"/>
      <c r="AO1" s="148"/>
      <c r="AP1" s="148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  <c r="BB1" s="148"/>
      <c r="BC1" s="148"/>
      <c r="BD1" s="148"/>
      <c r="BE1" s="148"/>
      <c r="BF1" s="148"/>
      <c r="BG1" s="148"/>
    </row>
    <row r="2" spans="1:59">
      <c r="A2" s="219" t="s">
        <v>2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4"/>
      <c r="BF2" s="4"/>
      <c r="BG2" s="4"/>
    </row>
    <row r="3" spans="1:59">
      <c r="A3" s="219" t="s">
        <v>88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19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4"/>
      <c r="BF3" s="4"/>
      <c r="BG3" s="4"/>
    </row>
    <row r="4" spans="1:59">
      <c r="A4" s="219" t="s">
        <v>3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4"/>
      <c r="BF4" s="4"/>
      <c r="BG4" s="4"/>
    </row>
    <row r="5" spans="1:59" ht="12" thickBo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4"/>
      <c r="BF5" s="4"/>
      <c r="BG5" s="4"/>
    </row>
    <row r="6" spans="1:59" ht="12" thickBot="1">
      <c r="A6" s="215" t="s">
        <v>4</v>
      </c>
      <c r="B6" s="216" t="s">
        <v>5</v>
      </c>
      <c r="C6" s="7" t="s">
        <v>6</v>
      </c>
      <c r="D6" s="8" t="s">
        <v>6</v>
      </c>
      <c r="E6" s="9" t="s">
        <v>7</v>
      </c>
      <c r="F6" s="211" t="s">
        <v>8</v>
      </c>
      <c r="G6" s="212"/>
      <c r="H6" s="212"/>
      <c r="I6" s="212"/>
      <c r="J6" s="212"/>
      <c r="K6" s="212"/>
      <c r="L6" s="212"/>
      <c r="M6" s="212"/>
      <c r="N6" s="212"/>
      <c r="O6" s="212" t="s">
        <v>8</v>
      </c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 t="s">
        <v>8</v>
      </c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191"/>
      <c r="AQ6" s="191"/>
      <c r="AR6" s="191"/>
      <c r="AS6" s="191"/>
      <c r="AT6" s="191"/>
      <c r="AU6" s="191"/>
      <c r="AV6" s="191"/>
      <c r="AW6" s="191"/>
      <c r="AX6" s="191"/>
      <c r="AY6" s="191"/>
      <c r="AZ6" s="191"/>
      <c r="BA6" s="191"/>
      <c r="BB6" s="191"/>
      <c r="BC6" s="191"/>
      <c r="BD6" s="191"/>
      <c r="BE6" s="220" t="s">
        <v>9</v>
      </c>
      <c r="BF6" s="221"/>
      <c r="BG6" s="221"/>
    </row>
    <row r="7" spans="1:59">
      <c r="A7" s="215"/>
      <c r="B7" s="216"/>
      <c r="C7" s="217" t="s">
        <v>10</v>
      </c>
      <c r="D7" s="215" t="s">
        <v>11</v>
      </c>
      <c r="E7" s="213" t="s">
        <v>12</v>
      </c>
      <c r="F7" s="210" t="s">
        <v>13</v>
      </c>
      <c r="G7" s="208"/>
      <c r="H7" s="209"/>
      <c r="I7" s="207" t="s">
        <v>14</v>
      </c>
      <c r="J7" s="208"/>
      <c r="K7" s="209"/>
      <c r="L7" s="207" t="s">
        <v>15</v>
      </c>
      <c r="M7" s="208"/>
      <c r="N7" s="209"/>
      <c r="O7" s="207" t="s">
        <v>16</v>
      </c>
      <c r="P7" s="208"/>
      <c r="Q7" s="209"/>
      <c r="R7" s="207" t="s">
        <v>17</v>
      </c>
      <c r="S7" s="208"/>
      <c r="T7" s="209"/>
      <c r="U7" s="207" t="s">
        <v>18</v>
      </c>
      <c r="V7" s="208"/>
      <c r="W7" s="209"/>
      <c r="X7" s="207" t="s">
        <v>19</v>
      </c>
      <c r="Y7" s="208"/>
      <c r="Z7" s="209"/>
      <c r="AA7" s="207" t="s">
        <v>20</v>
      </c>
      <c r="AB7" s="208"/>
      <c r="AC7" s="209"/>
      <c r="AD7" s="207" t="s">
        <v>21</v>
      </c>
      <c r="AE7" s="208"/>
      <c r="AF7" s="209"/>
      <c r="AG7" s="207" t="s">
        <v>22</v>
      </c>
      <c r="AH7" s="208"/>
      <c r="AI7" s="209"/>
      <c r="AJ7" s="207" t="s">
        <v>23</v>
      </c>
      <c r="AK7" s="208"/>
      <c r="AL7" s="209"/>
      <c r="AM7" s="207" t="s">
        <v>24</v>
      </c>
      <c r="AN7" s="208"/>
      <c r="AO7" s="209"/>
      <c r="AP7" s="207" t="s">
        <v>25</v>
      </c>
      <c r="AQ7" s="208"/>
      <c r="AR7" s="209"/>
      <c r="AS7" s="207" t="s">
        <v>26</v>
      </c>
      <c r="AT7" s="208"/>
      <c r="AU7" s="209"/>
      <c r="AV7" s="207" t="s">
        <v>27</v>
      </c>
      <c r="AW7" s="208"/>
      <c r="AX7" s="209"/>
      <c r="AY7" s="207" t="s">
        <v>28</v>
      </c>
      <c r="AZ7" s="208"/>
      <c r="BA7" s="209"/>
      <c r="BB7" s="207" t="s">
        <v>29</v>
      </c>
      <c r="BC7" s="208"/>
      <c r="BD7" s="209"/>
      <c r="BE7" s="222"/>
      <c r="BF7" s="221"/>
      <c r="BG7" s="221"/>
    </row>
    <row r="8" spans="1:59" ht="22.5">
      <c r="A8" s="215"/>
      <c r="B8" s="216"/>
      <c r="C8" s="217"/>
      <c r="D8" s="215"/>
      <c r="E8" s="213"/>
      <c r="F8" s="10" t="s">
        <v>30</v>
      </c>
      <c r="G8" s="192" t="s">
        <v>31</v>
      </c>
      <c r="H8" s="194" t="s">
        <v>32</v>
      </c>
      <c r="I8" s="193" t="s">
        <v>30</v>
      </c>
      <c r="J8" s="192" t="s">
        <v>31</v>
      </c>
      <c r="K8" s="194" t="s">
        <v>32</v>
      </c>
      <c r="L8" s="193" t="s">
        <v>30</v>
      </c>
      <c r="M8" s="192" t="s">
        <v>31</v>
      </c>
      <c r="N8" s="194" t="s">
        <v>32</v>
      </c>
      <c r="O8" s="193" t="s">
        <v>30</v>
      </c>
      <c r="P8" s="192" t="s">
        <v>31</v>
      </c>
      <c r="Q8" s="194" t="s">
        <v>32</v>
      </c>
      <c r="R8" s="193" t="s">
        <v>30</v>
      </c>
      <c r="S8" s="192" t="s">
        <v>31</v>
      </c>
      <c r="T8" s="194" t="s">
        <v>32</v>
      </c>
      <c r="U8" s="193" t="s">
        <v>30</v>
      </c>
      <c r="V8" s="192" t="s">
        <v>31</v>
      </c>
      <c r="W8" s="194" t="s">
        <v>32</v>
      </c>
      <c r="X8" s="193" t="s">
        <v>30</v>
      </c>
      <c r="Y8" s="192" t="s">
        <v>31</v>
      </c>
      <c r="Z8" s="194" t="s">
        <v>32</v>
      </c>
      <c r="AA8" s="193" t="s">
        <v>30</v>
      </c>
      <c r="AB8" s="192" t="s">
        <v>31</v>
      </c>
      <c r="AC8" s="194" t="s">
        <v>32</v>
      </c>
      <c r="AD8" s="193" t="s">
        <v>30</v>
      </c>
      <c r="AE8" s="192" t="s">
        <v>31</v>
      </c>
      <c r="AF8" s="194" t="s">
        <v>32</v>
      </c>
      <c r="AG8" s="193" t="s">
        <v>30</v>
      </c>
      <c r="AH8" s="192" t="s">
        <v>31</v>
      </c>
      <c r="AI8" s="194" t="s">
        <v>32</v>
      </c>
      <c r="AJ8" s="193" t="s">
        <v>30</v>
      </c>
      <c r="AK8" s="192" t="s">
        <v>31</v>
      </c>
      <c r="AL8" s="194" t="s">
        <v>32</v>
      </c>
      <c r="AM8" s="193" t="s">
        <v>30</v>
      </c>
      <c r="AN8" s="192" t="s">
        <v>31</v>
      </c>
      <c r="AO8" s="194" t="s">
        <v>32</v>
      </c>
      <c r="AP8" s="193" t="s">
        <v>30</v>
      </c>
      <c r="AQ8" s="192" t="s">
        <v>31</v>
      </c>
      <c r="AR8" s="194" t="s">
        <v>32</v>
      </c>
      <c r="AS8" s="193" t="s">
        <v>30</v>
      </c>
      <c r="AT8" s="192" t="s">
        <v>31</v>
      </c>
      <c r="AU8" s="194" t="s">
        <v>32</v>
      </c>
      <c r="AV8" s="193" t="s">
        <v>30</v>
      </c>
      <c r="AW8" s="192" t="s">
        <v>31</v>
      </c>
      <c r="AX8" s="194" t="s">
        <v>32</v>
      </c>
      <c r="AY8" s="193" t="s">
        <v>30</v>
      </c>
      <c r="AZ8" s="192" t="s">
        <v>31</v>
      </c>
      <c r="BA8" s="194" t="s">
        <v>32</v>
      </c>
      <c r="BB8" s="193" t="s">
        <v>30</v>
      </c>
      <c r="BC8" s="192" t="s">
        <v>31</v>
      </c>
      <c r="BD8" s="194" t="s">
        <v>32</v>
      </c>
      <c r="BE8" s="222"/>
      <c r="BF8" s="221"/>
      <c r="BG8" s="221"/>
    </row>
    <row r="9" spans="1:59" s="92" customFormat="1">
      <c r="A9" s="143" t="s">
        <v>33</v>
      </c>
      <c r="B9" s="60"/>
      <c r="C9" s="180"/>
      <c r="D9" s="181"/>
      <c r="E9" s="182"/>
      <c r="F9" s="183"/>
      <c r="G9" s="184"/>
      <c r="H9" s="185"/>
      <c r="I9" s="186"/>
      <c r="J9" s="184"/>
      <c r="K9" s="185"/>
      <c r="L9" s="186"/>
      <c r="M9" s="184"/>
      <c r="N9" s="185"/>
      <c r="O9" s="186"/>
      <c r="P9" s="184"/>
      <c r="Q9" s="185"/>
      <c r="R9" s="186"/>
      <c r="S9" s="184"/>
      <c r="T9" s="185"/>
      <c r="U9" s="186"/>
      <c r="V9" s="184"/>
      <c r="W9" s="185"/>
      <c r="X9" s="186"/>
      <c r="Y9" s="184"/>
      <c r="Z9" s="185"/>
      <c r="AA9" s="186"/>
      <c r="AB9" s="184"/>
      <c r="AC9" s="185"/>
      <c r="AD9" s="186"/>
      <c r="AE9" s="184"/>
      <c r="AF9" s="185"/>
      <c r="AG9" s="186"/>
      <c r="AH9" s="184"/>
      <c r="AI9" s="185"/>
      <c r="AJ9" s="186"/>
      <c r="AK9" s="184"/>
      <c r="AL9" s="185"/>
      <c r="AM9" s="186"/>
      <c r="AN9" s="184"/>
      <c r="AO9" s="185"/>
      <c r="AP9" s="186"/>
      <c r="AQ9" s="184"/>
      <c r="AR9" s="185"/>
      <c r="AS9" s="186"/>
      <c r="AT9" s="184"/>
      <c r="AU9" s="185"/>
      <c r="AV9" s="186"/>
      <c r="AW9" s="184"/>
      <c r="AX9" s="185"/>
      <c r="AY9" s="186"/>
      <c r="AZ9" s="184"/>
      <c r="BA9" s="185"/>
      <c r="BB9" s="186"/>
      <c r="BC9" s="184"/>
      <c r="BD9" s="185"/>
      <c r="BE9" s="222"/>
      <c r="BF9" s="221"/>
      <c r="BG9" s="221"/>
    </row>
    <row r="10" spans="1:59" s="92" customFormat="1">
      <c r="A10" s="214" t="s">
        <v>34</v>
      </c>
      <c r="B10" s="60" t="s">
        <v>35</v>
      </c>
      <c r="C10" s="70">
        <v>23707</v>
      </c>
      <c r="D10" s="71">
        <v>23337</v>
      </c>
      <c r="E10" s="72">
        <v>22930</v>
      </c>
      <c r="F10" s="73">
        <v>22507</v>
      </c>
      <c r="G10" s="71">
        <v>22527</v>
      </c>
      <c r="H10" s="72">
        <v>22547</v>
      </c>
      <c r="I10" s="70">
        <v>22089</v>
      </c>
      <c r="J10" s="71">
        <v>22153</v>
      </c>
      <c r="K10" s="72">
        <v>22213</v>
      </c>
      <c r="L10" s="70">
        <v>21684</v>
      </c>
      <c r="M10" s="71">
        <v>21799</v>
      </c>
      <c r="N10" s="72">
        <v>21896</v>
      </c>
      <c r="O10" s="70">
        <v>21286</v>
      </c>
      <c r="P10" s="71">
        <v>21451</v>
      </c>
      <c r="Q10" s="72">
        <v>21605</v>
      </c>
      <c r="R10" s="70">
        <v>20896</v>
      </c>
      <c r="S10" s="71">
        <v>21108</v>
      </c>
      <c r="T10" s="72">
        <v>21362</v>
      </c>
      <c r="U10" s="70">
        <v>20513</v>
      </c>
      <c r="V10" s="71">
        <v>20806</v>
      </c>
      <c r="W10" s="72">
        <v>21206</v>
      </c>
      <c r="X10" s="70">
        <v>20136</v>
      </c>
      <c r="Y10" s="71">
        <v>20540</v>
      </c>
      <c r="Z10" s="72">
        <v>21116</v>
      </c>
      <c r="AA10" s="70">
        <v>19815</v>
      </c>
      <c r="AB10" s="71">
        <v>20309</v>
      </c>
      <c r="AC10" s="72">
        <v>21099</v>
      </c>
      <c r="AD10" s="70">
        <v>19498</v>
      </c>
      <c r="AE10" s="71">
        <v>20110</v>
      </c>
      <c r="AF10" s="72">
        <v>21174</v>
      </c>
      <c r="AG10" s="70">
        <v>19216</v>
      </c>
      <c r="AH10" s="71">
        <v>19984</v>
      </c>
      <c r="AI10" s="72">
        <v>21348</v>
      </c>
      <c r="AJ10" s="70">
        <v>18941</v>
      </c>
      <c r="AK10" s="71">
        <v>19939</v>
      </c>
      <c r="AL10" s="72">
        <v>21641</v>
      </c>
      <c r="AM10" s="70">
        <v>18700</v>
      </c>
      <c r="AN10" s="71">
        <v>19973</v>
      </c>
      <c r="AO10" s="72">
        <v>22046</v>
      </c>
      <c r="AP10" s="70">
        <v>18479</v>
      </c>
      <c r="AQ10" s="71">
        <v>20148</v>
      </c>
      <c r="AR10" s="72">
        <v>22503</v>
      </c>
      <c r="AS10" s="70">
        <v>18290</v>
      </c>
      <c r="AT10" s="71">
        <v>20465</v>
      </c>
      <c r="AU10" s="72">
        <v>23127</v>
      </c>
      <c r="AV10" s="70">
        <v>18129</v>
      </c>
      <c r="AW10" s="71">
        <v>20889</v>
      </c>
      <c r="AX10" s="72">
        <v>23954</v>
      </c>
      <c r="AY10" s="70">
        <v>17997</v>
      </c>
      <c r="AZ10" s="71">
        <v>21426</v>
      </c>
      <c r="BA10" s="72">
        <v>24834</v>
      </c>
      <c r="BB10" s="70">
        <v>17938</v>
      </c>
      <c r="BC10" s="71">
        <v>22021</v>
      </c>
      <c r="BD10" s="72">
        <v>25845</v>
      </c>
      <c r="BE10" s="95">
        <f>IF((ISERROR(BB10/$C10)),0,(BB10/$C10)*100)</f>
        <v>75.665415278187879</v>
      </c>
      <c r="BF10" s="95">
        <f t="shared" ref="BF10:BG10" si="0">IF((ISERROR(BC10/$C10)),0,(BC10/$C10)*100)</f>
        <v>92.888176487957139</v>
      </c>
      <c r="BG10" s="95">
        <f t="shared" si="0"/>
        <v>109.01843337410891</v>
      </c>
    </row>
    <row r="11" spans="1:59" s="189" customFormat="1">
      <c r="A11" s="214"/>
      <c r="B11" s="104" t="s">
        <v>36</v>
      </c>
      <c r="C11" s="105">
        <v>98.7</v>
      </c>
      <c r="D11" s="106">
        <f>IF((ISERROR(D10/C10)),0,(D10/C10)*100)</f>
        <v>98.439279537689288</v>
      </c>
      <c r="E11" s="107">
        <f>IF((ISERROR(E10/D10)),0,(E10/D10)*100)</f>
        <v>98.255988344688689</v>
      </c>
      <c r="F11" s="108">
        <f>IF((ISERROR(F10/E10)),0,(F10/E10)*100)</f>
        <v>98.155255124291315</v>
      </c>
      <c r="G11" s="109">
        <f>IF((ISERROR(G10/E10)),0,(G10/E10)*100)</f>
        <v>98.242477104230261</v>
      </c>
      <c r="H11" s="107">
        <f t="shared" ref="H11:BD11" si="1">IF((ISERROR(H10/E10)),0,(H10/E10)*100)</f>
        <v>98.329699084169206</v>
      </c>
      <c r="I11" s="110">
        <f t="shared" si="1"/>
        <v>98.142800017772245</v>
      </c>
      <c r="J11" s="109">
        <f t="shared" si="1"/>
        <v>98.339770053713323</v>
      </c>
      <c r="K11" s="107">
        <f t="shared" si="1"/>
        <v>98.518649931254714</v>
      </c>
      <c r="L11" s="110">
        <f t="shared" si="1"/>
        <v>98.166508216759468</v>
      </c>
      <c r="M11" s="109">
        <f t="shared" si="1"/>
        <v>98.402022299462828</v>
      </c>
      <c r="N11" s="107">
        <f t="shared" si="1"/>
        <v>98.572907756719047</v>
      </c>
      <c r="O11" s="110">
        <f t="shared" si="1"/>
        <v>98.164545286847442</v>
      </c>
      <c r="P11" s="109">
        <f t="shared" si="1"/>
        <v>98.403596495252074</v>
      </c>
      <c r="Q11" s="107">
        <f t="shared" si="1"/>
        <v>98.67099013518451</v>
      </c>
      <c r="R11" s="110">
        <f t="shared" si="1"/>
        <v>98.167809828055994</v>
      </c>
      <c r="S11" s="109">
        <f t="shared" si="1"/>
        <v>98.40100694606312</v>
      </c>
      <c r="T11" s="107">
        <f t="shared" si="1"/>
        <v>98.875260356398982</v>
      </c>
      <c r="U11" s="110">
        <f t="shared" si="1"/>
        <v>98.167113323124042</v>
      </c>
      <c r="V11" s="109">
        <f t="shared" si="1"/>
        <v>98.569262838734133</v>
      </c>
      <c r="W11" s="107">
        <f t="shared" si="1"/>
        <v>99.26973129856755</v>
      </c>
      <c r="X11" s="110">
        <f t="shared" si="1"/>
        <v>98.162141081265545</v>
      </c>
      <c r="Y11" s="109">
        <f t="shared" si="1"/>
        <v>98.721522637700659</v>
      </c>
      <c r="Z11" s="107">
        <f t="shared" si="1"/>
        <v>99.575591813637658</v>
      </c>
      <c r="AA11" s="110">
        <f t="shared" si="1"/>
        <v>98.405840286054826</v>
      </c>
      <c r="AB11" s="109">
        <f t="shared" si="1"/>
        <v>98.875365141187928</v>
      </c>
      <c r="AC11" s="107">
        <f t="shared" si="1"/>
        <v>99.919492328092446</v>
      </c>
      <c r="AD11" s="110">
        <f t="shared" si="1"/>
        <v>98.400201867272258</v>
      </c>
      <c r="AE11" s="109">
        <f t="shared" si="1"/>
        <v>99.020138854694963</v>
      </c>
      <c r="AF11" s="107">
        <f t="shared" si="1"/>
        <v>100.35546708374805</v>
      </c>
      <c r="AG11" s="110">
        <f t="shared" si="1"/>
        <v>98.553697815160533</v>
      </c>
      <c r="AH11" s="109">
        <f t="shared" si="1"/>
        <v>99.373446046742913</v>
      </c>
      <c r="AI11" s="107">
        <f t="shared" si="1"/>
        <v>100.82176253896289</v>
      </c>
      <c r="AJ11" s="110">
        <f t="shared" si="1"/>
        <v>98.568900915903413</v>
      </c>
      <c r="AK11" s="109">
        <f t="shared" si="1"/>
        <v>99.774819855884715</v>
      </c>
      <c r="AL11" s="107">
        <f t="shared" si="1"/>
        <v>101.37249391043656</v>
      </c>
      <c r="AM11" s="110">
        <f t="shared" si="1"/>
        <v>98.727627897154321</v>
      </c>
      <c r="AN11" s="109">
        <f t="shared" si="1"/>
        <v>100.17052008626311</v>
      </c>
      <c r="AO11" s="107">
        <f t="shared" si="1"/>
        <v>101.87144771498544</v>
      </c>
      <c r="AP11" s="110">
        <f t="shared" si="1"/>
        <v>98.818181818181813</v>
      </c>
      <c r="AQ11" s="109">
        <f t="shared" si="1"/>
        <v>100.87618284684324</v>
      </c>
      <c r="AR11" s="107">
        <f t="shared" si="1"/>
        <v>102.0729384015241</v>
      </c>
      <c r="AS11" s="110">
        <f t="shared" si="1"/>
        <v>98.977217381892956</v>
      </c>
      <c r="AT11" s="109">
        <f t="shared" si="1"/>
        <v>101.57335715703792</v>
      </c>
      <c r="AU11" s="107">
        <f t="shared" si="1"/>
        <v>102.77296360485269</v>
      </c>
      <c r="AV11" s="110">
        <f t="shared" si="1"/>
        <v>99.119737561509027</v>
      </c>
      <c r="AW11" s="109">
        <f t="shared" si="1"/>
        <v>102.07182995357928</v>
      </c>
      <c r="AX11" s="107">
        <f t="shared" si="1"/>
        <v>103.57590694858823</v>
      </c>
      <c r="AY11" s="110">
        <f t="shared" si="1"/>
        <v>99.271884825417843</v>
      </c>
      <c r="AZ11" s="109">
        <f t="shared" si="1"/>
        <v>102.57073100674997</v>
      </c>
      <c r="BA11" s="107">
        <f t="shared" si="1"/>
        <v>103.67370794021875</v>
      </c>
      <c r="BB11" s="110">
        <f t="shared" si="1"/>
        <v>99.672167583486143</v>
      </c>
      <c r="BC11" s="109">
        <f t="shared" si="1"/>
        <v>102.77699990665548</v>
      </c>
      <c r="BD11" s="107">
        <f t="shared" si="1"/>
        <v>104.07103165015705</v>
      </c>
      <c r="BE11" s="187"/>
      <c r="BF11" s="188"/>
      <c r="BG11" s="188"/>
    </row>
    <row r="12" spans="1:59" ht="34.5" customHeight="1">
      <c r="A12" s="11" t="s">
        <v>37</v>
      </c>
      <c r="B12" s="12"/>
      <c r="C12" s="13"/>
      <c r="D12" s="14"/>
      <c r="E12" s="15"/>
      <c r="F12" s="16"/>
      <c r="G12" s="17"/>
      <c r="H12" s="15"/>
      <c r="I12" s="13"/>
      <c r="J12" s="17"/>
      <c r="K12" s="15"/>
      <c r="L12" s="13"/>
      <c r="M12" s="17"/>
      <c r="N12" s="15"/>
      <c r="O12" s="13"/>
      <c r="P12" s="17"/>
      <c r="Q12" s="15"/>
      <c r="R12" s="13"/>
      <c r="S12" s="17"/>
      <c r="T12" s="15"/>
      <c r="U12" s="13"/>
      <c r="V12" s="17"/>
      <c r="W12" s="15"/>
      <c r="X12" s="13"/>
      <c r="Y12" s="17"/>
      <c r="Z12" s="15"/>
      <c r="AA12" s="13"/>
      <c r="AB12" s="17"/>
      <c r="AC12" s="15"/>
      <c r="AD12" s="13"/>
      <c r="AE12" s="17"/>
      <c r="AF12" s="15"/>
      <c r="AG12" s="13"/>
      <c r="AH12" s="17"/>
      <c r="AI12" s="15"/>
      <c r="AJ12" s="13"/>
      <c r="AK12" s="17"/>
      <c r="AL12" s="15"/>
      <c r="AM12" s="13"/>
      <c r="AN12" s="17"/>
      <c r="AO12" s="15"/>
      <c r="AP12" s="13"/>
      <c r="AQ12" s="17"/>
      <c r="AR12" s="15"/>
      <c r="AS12" s="13"/>
      <c r="AT12" s="17"/>
      <c r="AU12" s="15"/>
      <c r="AV12" s="13"/>
      <c r="AW12" s="17"/>
      <c r="AX12" s="15"/>
      <c r="AY12" s="13"/>
      <c r="AZ12" s="17"/>
      <c r="BA12" s="15"/>
      <c r="BB12" s="13"/>
      <c r="BC12" s="17"/>
      <c r="BD12" s="15"/>
      <c r="BE12" s="18"/>
      <c r="BF12" s="19"/>
      <c r="BG12" s="19"/>
    </row>
    <row r="13" spans="1:59" ht="76.5" customHeight="1">
      <c r="A13" s="20" t="s">
        <v>38</v>
      </c>
      <c r="B13" s="12" t="s">
        <v>39</v>
      </c>
      <c r="C13" s="21">
        <v>625161.89999999991</v>
      </c>
      <c r="D13" s="22">
        <v>657087.5</v>
      </c>
      <c r="E13" s="23">
        <v>677314.2</v>
      </c>
      <c r="F13" s="24">
        <v>708748.4</v>
      </c>
      <c r="G13" s="25">
        <v>712398.20000000007</v>
      </c>
      <c r="H13" s="23">
        <v>714666</v>
      </c>
      <c r="I13" s="21">
        <v>742696.79999999993</v>
      </c>
      <c r="J13" s="25">
        <v>751061.6</v>
      </c>
      <c r="K13" s="23">
        <v>757687.49999999988</v>
      </c>
      <c r="L13" s="21">
        <v>781116.10000000009</v>
      </c>
      <c r="M13" s="25">
        <v>793851.79999999993</v>
      </c>
      <c r="N13" s="23">
        <v>806245.70000000019</v>
      </c>
      <c r="O13" s="21">
        <v>809890.20000000007</v>
      </c>
      <c r="P13" s="25">
        <v>824954.90000000014</v>
      </c>
      <c r="Q13" s="23">
        <v>841280.3</v>
      </c>
      <c r="R13" s="21">
        <v>835113.4</v>
      </c>
      <c r="S13" s="25">
        <v>853670.8</v>
      </c>
      <c r="T13" s="23">
        <v>878380.60000000009</v>
      </c>
      <c r="U13" s="21">
        <v>859638.3</v>
      </c>
      <c r="V13" s="25">
        <v>882547.5</v>
      </c>
      <c r="W13" s="23">
        <v>910969.89999999991</v>
      </c>
      <c r="X13" s="21">
        <v>885072.1</v>
      </c>
      <c r="Y13" s="25">
        <v>912553.59999999986</v>
      </c>
      <c r="Z13" s="23">
        <v>944365.5</v>
      </c>
      <c r="AA13" s="21">
        <v>921731.5</v>
      </c>
      <c r="AB13" s="25">
        <v>961441.8</v>
      </c>
      <c r="AC13" s="23">
        <v>986138.3</v>
      </c>
      <c r="AD13" s="21">
        <v>943414.1</v>
      </c>
      <c r="AE13" s="25">
        <v>986353.79999999993</v>
      </c>
      <c r="AF13" s="23">
        <v>1014410.6999999998</v>
      </c>
      <c r="AG13" s="21">
        <v>966301.70000000007</v>
      </c>
      <c r="AH13" s="25">
        <v>1012629.6</v>
      </c>
      <c r="AI13" s="23">
        <v>1043893.6</v>
      </c>
      <c r="AJ13" s="21">
        <v>989867.7</v>
      </c>
      <c r="AK13" s="25">
        <v>1039679.8999999999</v>
      </c>
      <c r="AL13" s="23">
        <v>1074254.6000000001</v>
      </c>
      <c r="AM13" s="21">
        <v>1015050.5</v>
      </c>
      <c r="AN13" s="25">
        <v>1068551.2</v>
      </c>
      <c r="AO13" s="23">
        <v>1106781.5999999999</v>
      </c>
      <c r="AP13" s="21">
        <v>1050696.5</v>
      </c>
      <c r="AQ13" s="25">
        <v>1132704.4000000001</v>
      </c>
      <c r="AR13" s="23">
        <v>1165901.1999999997</v>
      </c>
      <c r="AS13" s="21">
        <v>1087721</v>
      </c>
      <c r="AT13" s="25">
        <v>1202106</v>
      </c>
      <c r="AU13" s="23">
        <v>1229398.7999999998</v>
      </c>
      <c r="AV13" s="21">
        <v>1127039</v>
      </c>
      <c r="AW13" s="25">
        <v>1276305.7</v>
      </c>
      <c r="AX13" s="23">
        <v>1299372.7</v>
      </c>
      <c r="AY13" s="21">
        <v>1168877.5000000002</v>
      </c>
      <c r="AZ13" s="25">
        <v>1356563.5</v>
      </c>
      <c r="BA13" s="23">
        <v>1395191.4000000001</v>
      </c>
      <c r="BB13" s="21">
        <v>1213324.0999999999</v>
      </c>
      <c r="BC13" s="25">
        <v>1443516.7</v>
      </c>
      <c r="BD13" s="23">
        <v>1480868.4999999998</v>
      </c>
      <c r="BE13" s="26">
        <v>194.08158110722999</v>
      </c>
      <c r="BF13" s="26">
        <v>230.9028589234245</v>
      </c>
      <c r="BG13" s="26">
        <v>236.8775992266963</v>
      </c>
    </row>
    <row r="14" spans="1:59" ht="36.75" customHeight="1">
      <c r="A14" s="27" t="s">
        <v>40</v>
      </c>
      <c r="B14" s="28" t="s">
        <v>41</v>
      </c>
      <c r="C14" s="29">
        <v>103.9</v>
      </c>
      <c r="D14" s="30">
        <v>105.10677314148545</v>
      </c>
      <c r="E14" s="31">
        <v>103.07823539482945</v>
      </c>
      <c r="F14" s="32">
        <v>104.64100708356625</v>
      </c>
      <c r="G14" s="33">
        <v>105.17987073060038</v>
      </c>
      <c r="H14" s="34">
        <v>105.51469318080147</v>
      </c>
      <c r="I14" s="35">
        <v>104.7899085204284</v>
      </c>
      <c r="J14" s="33">
        <v>105.42721753086965</v>
      </c>
      <c r="K14" s="34">
        <v>106.01980505578827</v>
      </c>
      <c r="L14" s="35">
        <v>105.17294540652394</v>
      </c>
      <c r="M14" s="33">
        <v>105.69729566789195</v>
      </c>
      <c r="N14" s="34">
        <v>106.40873711127612</v>
      </c>
      <c r="O14" s="35">
        <v>103.68371615948</v>
      </c>
      <c r="P14" s="33">
        <v>103.91799829640749</v>
      </c>
      <c r="Q14" s="34">
        <v>104.34539991965227</v>
      </c>
      <c r="R14" s="35">
        <v>103.11439748252293</v>
      </c>
      <c r="S14" s="33">
        <v>103.48090544101258</v>
      </c>
      <c r="T14" s="34">
        <v>104.4099808351628</v>
      </c>
      <c r="U14" s="35">
        <v>102.9367149419468</v>
      </c>
      <c r="V14" s="33">
        <v>103.38265054866582</v>
      </c>
      <c r="W14" s="34">
        <v>103.710157077695</v>
      </c>
      <c r="X14" s="35">
        <v>102.9586629632486</v>
      </c>
      <c r="Y14" s="33">
        <v>103.39994164620032</v>
      </c>
      <c r="Z14" s="34">
        <v>103.66593890753141</v>
      </c>
      <c r="AA14" s="35">
        <v>104.14196764308808</v>
      </c>
      <c r="AB14" s="33">
        <v>105.35729627278883</v>
      </c>
      <c r="AC14" s="34">
        <v>104.42337209480863</v>
      </c>
      <c r="AD14" s="35">
        <v>102.35237702085693</v>
      </c>
      <c r="AE14" s="33">
        <v>102.59110847895316</v>
      </c>
      <c r="AF14" s="34">
        <v>102.8669812337681</v>
      </c>
      <c r="AG14" s="35">
        <v>102.42603963625305</v>
      </c>
      <c r="AH14" s="33">
        <v>102.66393255645185</v>
      </c>
      <c r="AI14" s="34">
        <v>102.90640664575011</v>
      </c>
      <c r="AJ14" s="35">
        <v>102.43878283562991</v>
      </c>
      <c r="AK14" s="33">
        <v>102.67129264244299</v>
      </c>
      <c r="AL14" s="34">
        <v>102.90843817799056</v>
      </c>
      <c r="AM14" s="35">
        <v>102.54405715026363</v>
      </c>
      <c r="AN14" s="33">
        <v>102.77694124893632</v>
      </c>
      <c r="AO14" s="34">
        <v>103.02786695072098</v>
      </c>
      <c r="AP14" s="35">
        <v>103.5117464599052</v>
      </c>
      <c r="AQ14" s="33">
        <v>106.00375536520855</v>
      </c>
      <c r="AR14" s="34">
        <v>105.34157777830784</v>
      </c>
      <c r="AS14" s="35">
        <v>103.52380539956114</v>
      </c>
      <c r="AT14" s="33">
        <v>106.12707075208677</v>
      </c>
      <c r="AU14" s="34">
        <v>105.44622477444916</v>
      </c>
      <c r="AV14" s="35">
        <v>103.61471369956084</v>
      </c>
      <c r="AW14" s="33">
        <v>106.1724756385876</v>
      </c>
      <c r="AX14" s="34">
        <v>105.69171695954154</v>
      </c>
      <c r="AY14" s="35">
        <v>103.71224953173761</v>
      </c>
      <c r="AZ14" s="33">
        <v>106.28828970990259</v>
      </c>
      <c r="BA14" s="34">
        <v>107.37422757920034</v>
      </c>
      <c r="BB14" s="35">
        <v>103.80250282856839</v>
      </c>
      <c r="BC14" s="33">
        <v>106.40981421068751</v>
      </c>
      <c r="BD14" s="34">
        <v>106.14088504272601</v>
      </c>
      <c r="BE14" s="36"/>
      <c r="BF14" s="37"/>
      <c r="BG14" s="37"/>
    </row>
    <row r="15" spans="1:59" ht="28.5" customHeight="1">
      <c r="A15" s="27" t="s">
        <v>42</v>
      </c>
      <c r="B15" s="28" t="s">
        <v>36</v>
      </c>
      <c r="C15" s="29">
        <v>104.1</v>
      </c>
      <c r="D15" s="30">
        <v>106.45998166235019</v>
      </c>
      <c r="E15" s="38">
        <v>103.64727467802993</v>
      </c>
      <c r="F15" s="39">
        <v>104.19290226013277</v>
      </c>
      <c r="G15" s="30">
        <v>104.47054296218802</v>
      </c>
      <c r="H15" s="38">
        <v>104.47956447687058</v>
      </c>
      <c r="I15" s="40">
        <v>103.72201761584223</v>
      </c>
      <c r="J15" s="30">
        <v>104.09211514009999</v>
      </c>
      <c r="K15" s="38">
        <v>104.37364696235724</v>
      </c>
      <c r="L15" s="40">
        <v>103.53567574277959</v>
      </c>
      <c r="M15" s="30">
        <v>103.90355370318493</v>
      </c>
      <c r="N15" s="38">
        <v>104.09054986389511</v>
      </c>
      <c r="O15" s="40">
        <v>103.05013399416551</v>
      </c>
      <c r="P15" s="30">
        <v>103.14329837130812</v>
      </c>
      <c r="Q15" s="38">
        <v>103.42221611848595</v>
      </c>
      <c r="R15" s="40">
        <v>102.39727128442841</v>
      </c>
      <c r="S15" s="30">
        <v>102.67298666872576</v>
      </c>
      <c r="T15" s="38">
        <v>102.94736162251748</v>
      </c>
      <c r="U15" s="40">
        <v>102.30882986669835</v>
      </c>
      <c r="V15" s="30">
        <v>102.40243807097535</v>
      </c>
      <c r="W15" s="38">
        <v>102.58438520841649</v>
      </c>
      <c r="X15" s="40">
        <v>102.31114993364071</v>
      </c>
      <c r="Y15" s="30">
        <v>102.40414151079686</v>
      </c>
      <c r="Z15" s="38">
        <v>102.58557272858303</v>
      </c>
      <c r="AA15" s="40">
        <v>104.12039777324357</v>
      </c>
      <c r="AB15" s="30">
        <v>105.21173441209375</v>
      </c>
      <c r="AC15" s="38">
        <v>104.21908005957441</v>
      </c>
      <c r="AD15" s="40">
        <v>102.31257022245632</v>
      </c>
      <c r="AE15" s="30">
        <v>102.40271743957877</v>
      </c>
      <c r="AF15" s="38">
        <v>102.58597547625926</v>
      </c>
      <c r="AG15" s="40">
        <v>102.31606660320212</v>
      </c>
      <c r="AH15" s="30">
        <v>102.40581651330386</v>
      </c>
      <c r="AI15" s="38">
        <v>102.58852392822752</v>
      </c>
      <c r="AJ15" s="40">
        <v>102.31948251772711</v>
      </c>
      <c r="AK15" s="30">
        <v>102.40883804897663</v>
      </c>
      <c r="AL15" s="38">
        <v>102.59105726867183</v>
      </c>
      <c r="AM15" s="40">
        <v>102.32302864312069</v>
      </c>
      <c r="AN15" s="30">
        <v>102.41199000769372</v>
      </c>
      <c r="AO15" s="38">
        <v>102.5935974116378</v>
      </c>
      <c r="AP15" s="40">
        <v>103.22452755798849</v>
      </c>
      <c r="AQ15" s="30">
        <v>105.56815583567732</v>
      </c>
      <c r="AR15" s="38">
        <v>104.5809129913255</v>
      </c>
      <c r="AS15" s="40">
        <v>103.22546716392411</v>
      </c>
      <c r="AT15" s="30">
        <v>105.57030365556979</v>
      </c>
      <c r="AU15" s="38">
        <v>104.58104559803182</v>
      </c>
      <c r="AV15" s="40">
        <v>103.22643164009889</v>
      </c>
      <c r="AW15" s="30">
        <v>105.66281833715162</v>
      </c>
      <c r="AX15" s="38">
        <v>104.58117418855461</v>
      </c>
      <c r="AY15" s="40">
        <v>103.22729028010565</v>
      </c>
      <c r="AZ15" s="30">
        <v>105.66506034565231</v>
      </c>
      <c r="BA15" s="38">
        <v>104.40036159756166</v>
      </c>
      <c r="BB15" s="40">
        <v>103.22808697233027</v>
      </c>
      <c r="BC15" s="30">
        <v>105.6673925547901</v>
      </c>
      <c r="BD15" s="38">
        <v>104.58175104863747</v>
      </c>
      <c r="BE15" s="41">
        <v>182.39371475182395</v>
      </c>
      <c r="BF15" s="41">
        <v>210.65375843782266</v>
      </c>
      <c r="BG15" s="41">
        <v>202.3275412537441</v>
      </c>
    </row>
    <row r="16" spans="1:59" ht="33" customHeight="1">
      <c r="A16" s="27" t="s">
        <v>43</v>
      </c>
      <c r="B16" s="12" t="s">
        <v>44</v>
      </c>
      <c r="C16" s="42">
        <v>99.9</v>
      </c>
      <c r="D16" s="43">
        <v>98.723520081917016</v>
      </c>
      <c r="E16" s="44">
        <v>99.45306948555789</v>
      </c>
      <c r="F16" s="24">
        <v>100.43049880737267</v>
      </c>
      <c r="G16" s="25">
        <v>100.67926215839564</v>
      </c>
      <c r="H16" s="23">
        <v>100.99119707482814</v>
      </c>
      <c r="I16" s="21">
        <v>101.03052757161531</v>
      </c>
      <c r="J16" s="25">
        <v>101.28337605155654</v>
      </c>
      <c r="K16" s="23">
        <v>101.57783065583877</v>
      </c>
      <c r="L16" s="21">
        <v>101.5828408809078</v>
      </c>
      <c r="M16" s="25">
        <v>101.72742011073726</v>
      </c>
      <c r="N16" s="23">
        <v>102.22828179845176</v>
      </c>
      <c r="O16" s="21">
        <v>100.61622951531791</v>
      </c>
      <c r="P16" s="25">
        <v>100.75247240701977</v>
      </c>
      <c r="Q16" s="23">
        <v>100.89372835124348</v>
      </c>
      <c r="R16" s="21">
        <v>100.70225081497347</v>
      </c>
      <c r="S16" s="25">
        <v>100.7885420269734</v>
      </c>
      <c r="T16" s="23">
        <v>101.42274373102342</v>
      </c>
      <c r="U16" s="21">
        <v>100.61580515793335</v>
      </c>
      <c r="V16" s="25">
        <v>100.95958661179067</v>
      </c>
      <c r="W16" s="23">
        <v>101.09961952488689</v>
      </c>
      <c r="X16" s="21">
        <v>100.63547940226449</v>
      </c>
      <c r="Y16" s="25">
        <v>100.9753812111916</v>
      </c>
      <c r="Z16" s="23">
        <v>101.05569563058872</v>
      </c>
      <c r="AA16" s="21">
        <v>100.02102805214579</v>
      </c>
      <c r="AB16" s="25">
        <v>100.13813139374359</v>
      </c>
      <c r="AC16" s="23">
        <v>100.19627606562504</v>
      </c>
      <c r="AD16" s="21">
        <v>100.03993016412934</v>
      </c>
      <c r="AE16" s="25">
        <v>100.18498931857241</v>
      </c>
      <c r="AF16" s="23">
        <v>100.27483100930704</v>
      </c>
      <c r="AG16" s="21">
        <v>100.10865067017704</v>
      </c>
      <c r="AH16" s="25">
        <v>100.25320114991308</v>
      </c>
      <c r="AI16" s="23">
        <v>100.31082672865298</v>
      </c>
      <c r="AJ16" s="21">
        <v>100.11770232021181</v>
      </c>
      <c r="AK16" s="25">
        <v>100.25735855452167</v>
      </c>
      <c r="AL16" s="23">
        <v>100.3103640162618</v>
      </c>
      <c r="AM16" s="21">
        <v>100.21714205857495</v>
      </c>
      <c r="AN16" s="25">
        <v>100.35745710819333</v>
      </c>
      <c r="AO16" s="23">
        <v>100.42422103451894</v>
      </c>
      <c r="AP16" s="21">
        <v>100.27901866610158</v>
      </c>
      <c r="AQ16" s="25">
        <v>100.41226708702608</v>
      </c>
      <c r="AR16" s="23">
        <v>100.72744646837637</v>
      </c>
      <c r="AS16" s="21">
        <v>100.28977544220461</v>
      </c>
      <c r="AT16" s="25">
        <v>100.52704341078518</v>
      </c>
      <c r="AU16" s="23">
        <v>100.82738404304135</v>
      </c>
      <c r="AV16" s="21">
        <v>100.37701909017771</v>
      </c>
      <c r="AW16" s="25">
        <v>100.48206188121023</v>
      </c>
      <c r="AX16" s="23">
        <v>101.06197525667356</v>
      </c>
      <c r="AY16" s="21">
        <v>100.4707413192278</v>
      </c>
      <c r="AZ16" s="25">
        <v>100.58941999766155</v>
      </c>
      <c r="BA16" s="23">
        <v>102.84877513700575</v>
      </c>
      <c r="BB16" s="21">
        <v>100.5574255176361</v>
      </c>
      <c r="BC16" s="25">
        <v>100.70216760150555</v>
      </c>
      <c r="BD16" s="23">
        <v>101.49086428174166</v>
      </c>
      <c r="BE16" s="41">
        <v>106.42555700538632</v>
      </c>
      <c r="BF16" s="41">
        <v>109.62273316890301</v>
      </c>
      <c r="BG16" s="41">
        <v>117.08950506810815</v>
      </c>
    </row>
    <row r="17" spans="1:59" ht="29.25" customHeight="1">
      <c r="A17" s="45" t="s">
        <v>45</v>
      </c>
      <c r="B17" s="12"/>
      <c r="C17" s="46"/>
      <c r="D17" s="43"/>
      <c r="E17" s="44"/>
      <c r="F17" s="24"/>
      <c r="G17" s="25"/>
      <c r="H17" s="23"/>
      <c r="I17" s="21"/>
      <c r="J17" s="25"/>
      <c r="K17" s="23"/>
      <c r="L17" s="21"/>
      <c r="M17" s="25"/>
      <c r="N17" s="23"/>
      <c r="O17" s="21"/>
      <c r="P17" s="25"/>
      <c r="Q17" s="23"/>
      <c r="R17" s="21"/>
      <c r="S17" s="25"/>
      <c r="T17" s="23"/>
      <c r="U17" s="21"/>
      <c r="V17" s="25"/>
      <c r="W17" s="23"/>
      <c r="X17" s="21"/>
      <c r="Y17" s="25"/>
      <c r="Z17" s="23"/>
      <c r="AA17" s="21"/>
      <c r="AB17" s="25"/>
      <c r="AC17" s="23"/>
      <c r="AD17" s="21"/>
      <c r="AE17" s="25"/>
      <c r="AF17" s="23"/>
      <c r="AG17" s="21"/>
      <c r="AH17" s="25"/>
      <c r="AI17" s="23"/>
      <c r="AJ17" s="21"/>
      <c r="AK17" s="25"/>
      <c r="AL17" s="23"/>
      <c r="AM17" s="21"/>
      <c r="AN17" s="25"/>
      <c r="AO17" s="23"/>
      <c r="AP17" s="21"/>
      <c r="AQ17" s="25"/>
      <c r="AR17" s="23"/>
      <c r="AS17" s="21"/>
      <c r="AT17" s="25"/>
      <c r="AU17" s="23"/>
      <c r="AV17" s="21"/>
      <c r="AW17" s="25"/>
      <c r="AX17" s="23"/>
      <c r="AY17" s="21"/>
      <c r="AZ17" s="25"/>
      <c r="BA17" s="23"/>
      <c r="BB17" s="21"/>
      <c r="BC17" s="25"/>
      <c r="BD17" s="23"/>
      <c r="BE17" s="47"/>
      <c r="BF17" s="48"/>
      <c r="BG17" s="48"/>
    </row>
    <row r="18" spans="1:59" ht="99" customHeight="1">
      <c r="A18" s="20" t="s">
        <v>46</v>
      </c>
      <c r="B18" s="12" t="s">
        <v>39</v>
      </c>
      <c r="C18" s="49">
        <v>8070</v>
      </c>
      <c r="D18" s="50">
        <v>10892</v>
      </c>
      <c r="E18" s="51">
        <v>12220.8</v>
      </c>
      <c r="F18" s="52">
        <v>13102.4</v>
      </c>
      <c r="G18" s="50">
        <v>13178.5</v>
      </c>
      <c r="H18" s="51">
        <v>13253.1</v>
      </c>
      <c r="I18" s="49">
        <v>13999.7</v>
      </c>
      <c r="J18" s="50">
        <v>14148.1</v>
      </c>
      <c r="K18" s="51">
        <v>14309.2</v>
      </c>
      <c r="L18" s="49">
        <v>14960.4</v>
      </c>
      <c r="M18" s="50">
        <v>15177</v>
      </c>
      <c r="N18" s="51">
        <v>15408.8</v>
      </c>
      <c r="O18" s="49">
        <v>15573.8</v>
      </c>
      <c r="P18" s="50">
        <v>15844.8</v>
      </c>
      <c r="Q18" s="51">
        <v>16166</v>
      </c>
      <c r="R18" s="49">
        <v>16041</v>
      </c>
      <c r="S18" s="50">
        <v>16383.5</v>
      </c>
      <c r="T18" s="51">
        <v>16765.3</v>
      </c>
      <c r="U18" s="49">
        <v>16538.3</v>
      </c>
      <c r="V18" s="50">
        <v>16957</v>
      </c>
      <c r="W18" s="51">
        <v>17421.5</v>
      </c>
      <c r="X18" s="49">
        <v>17051</v>
      </c>
      <c r="Y18" s="50">
        <v>17551.599999999999</v>
      </c>
      <c r="Z18" s="51">
        <v>18103.400000000001</v>
      </c>
      <c r="AA18" s="49">
        <v>17597.7</v>
      </c>
      <c r="AB18" s="50">
        <v>18185.2</v>
      </c>
      <c r="AC18" s="51">
        <v>18830.7</v>
      </c>
      <c r="AD18" s="49">
        <v>18180</v>
      </c>
      <c r="AE18" s="50">
        <v>18879.2</v>
      </c>
      <c r="AF18" s="51">
        <v>19606.7</v>
      </c>
      <c r="AG18" s="49">
        <v>18800.3</v>
      </c>
      <c r="AH18" s="50">
        <v>19619.2</v>
      </c>
      <c r="AI18" s="51">
        <v>20435</v>
      </c>
      <c r="AJ18" s="49">
        <v>19461.099999999999</v>
      </c>
      <c r="AK18" s="50">
        <v>20408.5</v>
      </c>
      <c r="AL18" s="51">
        <v>21319.4</v>
      </c>
      <c r="AM18" s="49">
        <v>20165.2</v>
      </c>
      <c r="AN18" s="50">
        <v>21250.6</v>
      </c>
      <c r="AO18" s="51">
        <v>22264.2</v>
      </c>
      <c r="AP18" s="49">
        <v>20915.5</v>
      </c>
      <c r="AQ18" s="50">
        <v>22149.4</v>
      </c>
      <c r="AR18" s="51">
        <v>23273.9</v>
      </c>
      <c r="AS18" s="49">
        <v>21715.3</v>
      </c>
      <c r="AT18" s="50">
        <v>23109.1</v>
      </c>
      <c r="AU18" s="51">
        <v>24353.5</v>
      </c>
      <c r="AV18" s="49">
        <v>22568.1</v>
      </c>
      <c r="AW18" s="50">
        <v>24134.3</v>
      </c>
      <c r="AX18" s="51">
        <v>25508.3</v>
      </c>
      <c r="AY18" s="49">
        <v>23477.599999999999</v>
      </c>
      <c r="AZ18" s="50">
        <v>25230</v>
      </c>
      <c r="BA18" s="51">
        <v>26744.3</v>
      </c>
      <c r="BB18" s="49">
        <v>24447.9</v>
      </c>
      <c r="BC18" s="50">
        <v>26401.4</v>
      </c>
      <c r="BD18" s="51">
        <v>28068.9</v>
      </c>
      <c r="BE18" s="26">
        <v>302.94795539033458</v>
      </c>
      <c r="BF18" s="26">
        <v>327.15489467162331</v>
      </c>
      <c r="BG18" s="26">
        <v>347.81784386617102</v>
      </c>
    </row>
    <row r="19" spans="1:59" ht="49.5" customHeight="1">
      <c r="A19" s="27" t="s">
        <v>40</v>
      </c>
      <c r="B19" s="28" t="s">
        <v>41</v>
      </c>
      <c r="C19" s="29">
        <v>101.9</v>
      </c>
      <c r="D19" s="30">
        <v>134.96902106567535</v>
      </c>
      <c r="E19" s="31">
        <v>112.19977965479251</v>
      </c>
      <c r="F19" s="32">
        <v>107.2139303482587</v>
      </c>
      <c r="G19" s="33">
        <v>107.83663917255825</v>
      </c>
      <c r="H19" s="34">
        <v>108.44707384131974</v>
      </c>
      <c r="I19" s="35">
        <v>106.84836365856638</v>
      </c>
      <c r="J19" s="33">
        <v>107.35743825169783</v>
      </c>
      <c r="K19" s="34">
        <v>107.96870166225261</v>
      </c>
      <c r="L19" s="35">
        <v>106.86228990621227</v>
      </c>
      <c r="M19" s="33">
        <v>107.27235459178263</v>
      </c>
      <c r="N19" s="34">
        <v>107.68456657255471</v>
      </c>
      <c r="O19" s="35">
        <v>104.10015774979277</v>
      </c>
      <c r="P19" s="33">
        <v>104.40007906700927</v>
      </c>
      <c r="Q19" s="34">
        <v>104.9140750739837</v>
      </c>
      <c r="R19" s="35">
        <v>102.99991010543349</v>
      </c>
      <c r="S19" s="33">
        <v>103.39985357972333</v>
      </c>
      <c r="T19" s="34">
        <v>103.70716318198687</v>
      </c>
      <c r="U19" s="35">
        <v>103.100180786734</v>
      </c>
      <c r="V19" s="33">
        <v>103.50047303689686</v>
      </c>
      <c r="W19" s="34">
        <v>103.91403673062815</v>
      </c>
      <c r="X19" s="35">
        <v>103.10007679144772</v>
      </c>
      <c r="Y19" s="33">
        <v>103.50651648286842</v>
      </c>
      <c r="Z19" s="34">
        <v>103.91412909336167</v>
      </c>
      <c r="AA19" s="35">
        <v>103.20626356225442</v>
      </c>
      <c r="AB19" s="33">
        <v>103.60992730007521</v>
      </c>
      <c r="AC19" s="34">
        <v>104.01747737993968</v>
      </c>
      <c r="AD19" s="35">
        <v>103.30895514754768</v>
      </c>
      <c r="AE19" s="33">
        <v>103.81629017002838</v>
      </c>
      <c r="AF19" s="34">
        <v>104.12093018315835</v>
      </c>
      <c r="AG19" s="35">
        <v>103.4119911991199</v>
      </c>
      <c r="AH19" s="33">
        <v>103.91965761261071</v>
      </c>
      <c r="AI19" s="34">
        <v>104.22457629279786</v>
      </c>
      <c r="AJ19" s="35">
        <v>103.51483752918836</v>
      </c>
      <c r="AK19" s="33">
        <v>104.02309982058391</v>
      </c>
      <c r="AL19" s="34">
        <v>104.32786885245902</v>
      </c>
      <c r="AM19" s="35">
        <v>103.61798665029214</v>
      </c>
      <c r="AN19" s="33">
        <v>104.12622191733836</v>
      </c>
      <c r="AO19" s="34">
        <v>104.43164441776034</v>
      </c>
      <c r="AP19" s="35">
        <v>103.72076646896633</v>
      </c>
      <c r="AQ19" s="33">
        <v>104.22952763686675</v>
      </c>
      <c r="AR19" s="34">
        <v>104.53508322778274</v>
      </c>
      <c r="AS19" s="35">
        <v>103.82395830843154</v>
      </c>
      <c r="AT19" s="33">
        <v>104.33284874533845</v>
      </c>
      <c r="AU19" s="34">
        <v>104.63867250439334</v>
      </c>
      <c r="AV19" s="35">
        <v>103.92718498017526</v>
      </c>
      <c r="AW19" s="33">
        <v>104.4363475860159</v>
      </c>
      <c r="AX19" s="34">
        <v>104.74182355718891</v>
      </c>
      <c r="AY19" s="35">
        <v>104.03002468085482</v>
      </c>
      <c r="AZ19" s="33">
        <v>104.54001151887562</v>
      </c>
      <c r="BA19" s="34">
        <v>104.84548166675161</v>
      </c>
      <c r="BB19" s="35">
        <v>104.13287559205371</v>
      </c>
      <c r="BC19" s="33">
        <v>104.6428854538248</v>
      </c>
      <c r="BD19" s="34">
        <v>104.95283107054587</v>
      </c>
      <c r="BE19" s="36"/>
      <c r="BF19" s="37"/>
      <c r="BG19" s="37"/>
    </row>
    <row r="20" spans="1:59" ht="31.5" customHeight="1">
      <c r="A20" s="27" t="s">
        <v>42</v>
      </c>
      <c r="B20" s="28" t="s">
        <v>36</v>
      </c>
      <c r="C20" s="29">
        <v>101.2</v>
      </c>
      <c r="D20" s="53">
        <v>111.8</v>
      </c>
      <c r="E20" s="54">
        <v>112.2</v>
      </c>
      <c r="F20" s="55">
        <v>107</v>
      </c>
      <c r="G20" s="56">
        <v>107.3</v>
      </c>
      <c r="H20" s="57">
        <v>107.8</v>
      </c>
      <c r="I20" s="58">
        <v>106</v>
      </c>
      <c r="J20" s="56">
        <v>106.4</v>
      </c>
      <c r="K20" s="57">
        <v>106.9</v>
      </c>
      <c r="L20" s="58">
        <v>105.7</v>
      </c>
      <c r="M20" s="56">
        <v>106</v>
      </c>
      <c r="N20" s="57">
        <v>106.3</v>
      </c>
      <c r="O20" s="58">
        <v>104</v>
      </c>
      <c r="P20" s="56">
        <v>104.2</v>
      </c>
      <c r="Q20" s="57">
        <v>104.6</v>
      </c>
      <c r="R20" s="58">
        <v>103</v>
      </c>
      <c r="S20" s="56">
        <v>103.3</v>
      </c>
      <c r="T20" s="57">
        <v>103.5</v>
      </c>
      <c r="U20" s="58">
        <v>103</v>
      </c>
      <c r="V20" s="56">
        <v>103.3</v>
      </c>
      <c r="W20" s="57">
        <v>103.5</v>
      </c>
      <c r="X20" s="58">
        <v>103</v>
      </c>
      <c r="Y20" s="56">
        <v>103.3</v>
      </c>
      <c r="Z20" s="57">
        <v>103.5</v>
      </c>
      <c r="AA20" s="58">
        <v>103</v>
      </c>
      <c r="AB20" s="56">
        <v>103.3</v>
      </c>
      <c r="AC20" s="57">
        <v>103.5</v>
      </c>
      <c r="AD20" s="58">
        <v>103</v>
      </c>
      <c r="AE20" s="56">
        <v>103.3</v>
      </c>
      <c r="AF20" s="57">
        <v>103.5</v>
      </c>
      <c r="AG20" s="58">
        <v>103</v>
      </c>
      <c r="AH20" s="56">
        <v>103.3</v>
      </c>
      <c r="AI20" s="57">
        <v>103.5</v>
      </c>
      <c r="AJ20" s="58">
        <v>103</v>
      </c>
      <c r="AK20" s="56">
        <v>103.3</v>
      </c>
      <c r="AL20" s="57">
        <v>103.5</v>
      </c>
      <c r="AM20" s="58">
        <v>103</v>
      </c>
      <c r="AN20" s="56">
        <v>103.3</v>
      </c>
      <c r="AO20" s="57">
        <v>103.5</v>
      </c>
      <c r="AP20" s="58">
        <v>103</v>
      </c>
      <c r="AQ20" s="56">
        <v>103.3</v>
      </c>
      <c r="AR20" s="57">
        <v>103.5</v>
      </c>
      <c r="AS20" s="58">
        <v>103</v>
      </c>
      <c r="AT20" s="56">
        <v>103.3</v>
      </c>
      <c r="AU20" s="57">
        <v>103.5</v>
      </c>
      <c r="AV20" s="58">
        <v>103</v>
      </c>
      <c r="AW20" s="56">
        <v>103.3</v>
      </c>
      <c r="AX20" s="57">
        <v>103.5</v>
      </c>
      <c r="AY20" s="58">
        <v>103</v>
      </c>
      <c r="AZ20" s="56">
        <v>103.3</v>
      </c>
      <c r="BA20" s="57">
        <v>103.5</v>
      </c>
      <c r="BB20" s="58">
        <v>103</v>
      </c>
      <c r="BC20" s="56">
        <v>103.3</v>
      </c>
      <c r="BD20" s="57">
        <v>103.5</v>
      </c>
      <c r="BE20" s="41">
        <v>229.67649460188522</v>
      </c>
      <c r="BF20" s="41">
        <v>241.24247442328766</v>
      </c>
      <c r="BG20" s="41">
        <v>251.37415452329387</v>
      </c>
    </row>
    <row r="21" spans="1:59" ht="38.25" customHeight="1">
      <c r="A21" s="27" t="s">
        <v>43</v>
      </c>
      <c r="B21" s="12" t="s">
        <v>44</v>
      </c>
      <c r="C21" s="42">
        <v>100.7</v>
      </c>
      <c r="D21" s="43">
        <v>120.72363243799226</v>
      </c>
      <c r="E21" s="44">
        <v>99.999803613897058</v>
      </c>
      <c r="F21" s="24">
        <v>100.19993490491468</v>
      </c>
      <c r="G21" s="25">
        <v>100.50012970415496</v>
      </c>
      <c r="H21" s="23">
        <v>100.60025402719826</v>
      </c>
      <c r="I21" s="21">
        <v>100.80034307411923</v>
      </c>
      <c r="J21" s="25">
        <v>100.89984798091902</v>
      </c>
      <c r="K21" s="23">
        <v>100.99972091885184</v>
      </c>
      <c r="L21" s="21">
        <v>101.09961202101445</v>
      </c>
      <c r="M21" s="25">
        <v>101.20033452054966</v>
      </c>
      <c r="N21" s="23">
        <v>101.30250853485863</v>
      </c>
      <c r="O21" s="21">
        <v>100.09630552864689</v>
      </c>
      <c r="P21" s="25">
        <v>100.19201445970181</v>
      </c>
      <c r="Q21" s="23">
        <v>100.30026297703985</v>
      </c>
      <c r="R21" s="21">
        <v>99.99991272372182</v>
      </c>
      <c r="S21" s="25">
        <v>100.09666367833816</v>
      </c>
      <c r="T21" s="23">
        <v>100.20015766375543</v>
      </c>
      <c r="U21" s="21">
        <v>100.09726289974175</v>
      </c>
      <c r="V21" s="25">
        <v>100.19406876756716</v>
      </c>
      <c r="W21" s="23">
        <v>100.40003548852962</v>
      </c>
      <c r="X21" s="21">
        <v>100.0971619334444</v>
      </c>
      <c r="Y21" s="25">
        <v>100.19991915088909</v>
      </c>
      <c r="Z21" s="23">
        <v>100.40012472788567</v>
      </c>
      <c r="AA21" s="21">
        <v>100.2002558856839</v>
      </c>
      <c r="AB21" s="25">
        <v>100.30002642795277</v>
      </c>
      <c r="AC21" s="23">
        <v>100.49997814486926</v>
      </c>
      <c r="AD21" s="21">
        <v>100.29995645392977</v>
      </c>
      <c r="AE21" s="25">
        <v>100.49979687321238</v>
      </c>
      <c r="AF21" s="23">
        <v>100.59993254411437</v>
      </c>
      <c r="AG21" s="21">
        <v>100.39999145545622</v>
      </c>
      <c r="AH21" s="25">
        <v>100.5998621612882</v>
      </c>
      <c r="AI21" s="23">
        <v>100.70007371284819</v>
      </c>
      <c r="AJ21" s="21">
        <v>100.49984226134792</v>
      </c>
      <c r="AK21" s="25">
        <v>100.6999998263155</v>
      </c>
      <c r="AL21" s="23">
        <v>100.79987328740003</v>
      </c>
      <c r="AM21" s="21">
        <v>100.59998703911859</v>
      </c>
      <c r="AN21" s="25">
        <v>100.79982760632949</v>
      </c>
      <c r="AO21" s="23">
        <v>100.90013953406797</v>
      </c>
      <c r="AP21" s="21">
        <v>100.69977327084109</v>
      </c>
      <c r="AQ21" s="25">
        <v>100.89983314314304</v>
      </c>
      <c r="AR21" s="23">
        <v>101.00008041331665</v>
      </c>
      <c r="AS21" s="21">
        <v>100.79995952274908</v>
      </c>
      <c r="AT21" s="25">
        <v>100.99985357728795</v>
      </c>
      <c r="AU21" s="23">
        <v>101.10016667091143</v>
      </c>
      <c r="AV21" s="21">
        <v>100.90017959240316</v>
      </c>
      <c r="AW21" s="25">
        <v>101.10004606584309</v>
      </c>
      <c r="AX21" s="23">
        <v>101.19982952385402</v>
      </c>
      <c r="AY21" s="21">
        <v>101.00002396199497</v>
      </c>
      <c r="AZ21" s="25">
        <v>101.20039837258048</v>
      </c>
      <c r="BA21" s="23">
        <v>101.29998228671653</v>
      </c>
      <c r="BB21" s="21">
        <v>101.09987921558611</v>
      </c>
      <c r="BC21" s="25">
        <v>101.29998591851385</v>
      </c>
      <c r="BD21" s="23">
        <v>101.40370151743564</v>
      </c>
      <c r="BE21" s="41">
        <v>131.90202850990732</v>
      </c>
      <c r="BF21" s="41">
        <v>135.61247680522141</v>
      </c>
      <c r="BG21" s="41">
        <v>138.36658924851412</v>
      </c>
    </row>
    <row r="22" spans="1:59" ht="69.75" customHeight="1">
      <c r="A22" s="20" t="s">
        <v>47</v>
      </c>
      <c r="B22" s="12" t="s">
        <v>39</v>
      </c>
      <c r="C22" s="49">
        <v>567992.69999999995</v>
      </c>
      <c r="D22" s="50">
        <v>597584</v>
      </c>
      <c r="E22" s="51">
        <v>614612.5</v>
      </c>
      <c r="F22" s="52">
        <v>642894.5</v>
      </c>
      <c r="G22" s="50">
        <v>646377.1</v>
      </c>
      <c r="H22" s="51">
        <v>648479.4</v>
      </c>
      <c r="I22" s="49">
        <v>673492.6</v>
      </c>
      <c r="J22" s="50">
        <v>681519.2</v>
      </c>
      <c r="K22" s="51">
        <v>687793.9</v>
      </c>
      <c r="L22" s="49">
        <v>708241.4</v>
      </c>
      <c r="M22" s="50">
        <v>720446.1</v>
      </c>
      <c r="N22" s="51">
        <v>732292.8</v>
      </c>
      <c r="O22" s="49">
        <v>733959</v>
      </c>
      <c r="P22" s="50">
        <v>748368.3</v>
      </c>
      <c r="Q22" s="51">
        <v>763918.4</v>
      </c>
      <c r="R22" s="49">
        <v>756107.3</v>
      </c>
      <c r="S22" s="50">
        <v>773861.5</v>
      </c>
      <c r="T22" s="51">
        <v>797568.3</v>
      </c>
      <c r="U22" s="49">
        <v>777503.8</v>
      </c>
      <c r="V22" s="50">
        <v>799406.5</v>
      </c>
      <c r="W22" s="51">
        <v>826653.2</v>
      </c>
      <c r="X22" s="49">
        <v>799840.9</v>
      </c>
      <c r="Y22" s="50">
        <v>826145.1</v>
      </c>
      <c r="Z22" s="51">
        <v>856572</v>
      </c>
      <c r="AA22" s="49">
        <v>833219.3</v>
      </c>
      <c r="AB22" s="50">
        <v>871569.8</v>
      </c>
      <c r="AC22" s="51">
        <v>894684.5</v>
      </c>
      <c r="AD22" s="49">
        <v>851404</v>
      </c>
      <c r="AE22" s="50">
        <v>892769.2</v>
      </c>
      <c r="AF22" s="51">
        <v>919051.2</v>
      </c>
      <c r="AG22" s="49">
        <v>870635.2</v>
      </c>
      <c r="AH22" s="50">
        <v>915158.5</v>
      </c>
      <c r="AI22" s="51">
        <v>944440.4</v>
      </c>
      <c r="AJ22" s="49">
        <v>890348.6</v>
      </c>
      <c r="AK22" s="50">
        <v>938109.2</v>
      </c>
      <c r="AL22" s="51">
        <v>970533.9</v>
      </c>
      <c r="AM22" s="49">
        <v>911422.5</v>
      </c>
      <c r="AN22" s="50">
        <v>962605.7</v>
      </c>
      <c r="AO22" s="51">
        <v>998447.9</v>
      </c>
      <c r="AP22" s="49">
        <v>942735.9</v>
      </c>
      <c r="AQ22" s="50">
        <v>1022225.2</v>
      </c>
      <c r="AR22" s="51">
        <v>1052778.2</v>
      </c>
      <c r="AS22" s="49">
        <v>975197.7</v>
      </c>
      <c r="AT22" s="50">
        <v>1086760.3999999999</v>
      </c>
      <c r="AU22" s="51">
        <v>1111122.7</v>
      </c>
      <c r="AV22" s="49">
        <v>1009736.9</v>
      </c>
      <c r="AW22" s="50">
        <v>1155855.2</v>
      </c>
      <c r="AX22" s="51">
        <v>1175694.2</v>
      </c>
      <c r="AY22" s="49">
        <v>1046533.8</v>
      </c>
      <c r="AZ22" s="50">
        <v>1230786.7</v>
      </c>
      <c r="BA22" s="51">
        <v>1265799</v>
      </c>
      <c r="BB22" s="49">
        <v>1085629.3999999999</v>
      </c>
      <c r="BC22" s="50">
        <v>1312082.1000000001</v>
      </c>
      <c r="BD22" s="51">
        <v>1345469.3</v>
      </c>
      <c r="BE22" s="26">
        <v>191.13439310047471</v>
      </c>
      <c r="BF22" s="26">
        <v>231.00333859924612</v>
      </c>
      <c r="BG22" s="26">
        <v>236.88144231431147</v>
      </c>
    </row>
    <row r="23" spans="1:59" ht="51.75" customHeight="1">
      <c r="A23" s="27" t="s">
        <v>40</v>
      </c>
      <c r="B23" s="28" t="s">
        <v>41</v>
      </c>
      <c r="C23" s="29">
        <v>103.8</v>
      </c>
      <c r="D23" s="30">
        <v>105.20980287246651</v>
      </c>
      <c r="E23" s="31">
        <v>102.84955755174168</v>
      </c>
      <c r="F23" s="32">
        <v>104.60159856820354</v>
      </c>
      <c r="G23" s="33">
        <v>105.16823201610769</v>
      </c>
      <c r="H23" s="34">
        <v>105.51028493563017</v>
      </c>
      <c r="I23" s="35">
        <v>104.75942786880272</v>
      </c>
      <c r="J23" s="33">
        <v>105.43677986116774</v>
      </c>
      <c r="K23" s="34">
        <v>106.06256729203733</v>
      </c>
      <c r="L23" s="35">
        <v>105.1594924725231</v>
      </c>
      <c r="M23" s="33">
        <v>105.71178332173182</v>
      </c>
      <c r="N23" s="34">
        <v>106.46980149140607</v>
      </c>
      <c r="O23" s="35">
        <v>103.63119128590901</v>
      </c>
      <c r="P23" s="33">
        <v>103.87568202534514</v>
      </c>
      <c r="Q23" s="34">
        <v>104.31870967460011</v>
      </c>
      <c r="R23" s="35">
        <v>103.01764812475902</v>
      </c>
      <c r="S23" s="33">
        <v>103.406504524577</v>
      </c>
      <c r="T23" s="34">
        <v>104.40490764458612</v>
      </c>
      <c r="U23" s="35">
        <v>102.8298232274705</v>
      </c>
      <c r="V23" s="33">
        <v>103.30097827582843</v>
      </c>
      <c r="W23" s="34">
        <v>103.64669709164718</v>
      </c>
      <c r="X23" s="35">
        <v>102.87292486544759</v>
      </c>
      <c r="Y23" s="33">
        <v>103.34480642826898</v>
      </c>
      <c r="Z23" s="34">
        <v>103.61926863647295</v>
      </c>
      <c r="AA23" s="35">
        <v>104.17312993121509</v>
      </c>
      <c r="AB23" s="33">
        <v>105.49839247367079</v>
      </c>
      <c r="AC23" s="34">
        <v>104.449421648151</v>
      </c>
      <c r="AD23" s="35">
        <v>102.18246264818877</v>
      </c>
      <c r="AE23" s="33">
        <v>102.43232383682866</v>
      </c>
      <c r="AF23" s="34">
        <v>102.72349638336196</v>
      </c>
      <c r="AG23" s="35">
        <v>102.25876317236001</v>
      </c>
      <c r="AH23" s="33">
        <v>102.50784861305699</v>
      </c>
      <c r="AI23" s="34">
        <v>102.76254467650988</v>
      </c>
      <c r="AJ23" s="35">
        <v>102.2642548796557</v>
      </c>
      <c r="AK23" s="33">
        <v>102.50783880606474</v>
      </c>
      <c r="AL23" s="34">
        <v>102.76285300798229</v>
      </c>
      <c r="AM23" s="35">
        <v>102.36692684191337</v>
      </c>
      <c r="AN23" s="33">
        <v>102.61126316637765</v>
      </c>
      <c r="AO23" s="34">
        <v>102.87614889083214</v>
      </c>
      <c r="AP23" s="35">
        <v>103.43566238489834</v>
      </c>
      <c r="AQ23" s="33">
        <v>106.19355360143827</v>
      </c>
      <c r="AR23" s="34">
        <v>105.44147571445639</v>
      </c>
      <c r="AS23" s="35">
        <v>103.44336096673521</v>
      </c>
      <c r="AT23" s="33">
        <v>106.31320769630801</v>
      </c>
      <c r="AU23" s="34">
        <v>105.54195556100991</v>
      </c>
      <c r="AV23" s="35">
        <v>103.54176389054241</v>
      </c>
      <c r="AW23" s="33">
        <v>106.35786876297664</v>
      </c>
      <c r="AX23" s="34">
        <v>105.81137438736515</v>
      </c>
      <c r="AY23" s="35">
        <v>103.64420672355344</v>
      </c>
      <c r="AZ23" s="33">
        <v>106.48277569716345</v>
      </c>
      <c r="BA23" s="34">
        <v>107.66396568087177</v>
      </c>
      <c r="BB23" s="35">
        <v>103.73572263026765</v>
      </c>
      <c r="BC23" s="33">
        <v>106.60515749804577</v>
      </c>
      <c r="BD23" s="34">
        <v>106.29407196561225</v>
      </c>
      <c r="BE23" s="36"/>
      <c r="BF23" s="37"/>
      <c r="BG23" s="37"/>
    </row>
    <row r="24" spans="1:59" ht="33.75" customHeight="1">
      <c r="A24" s="27" t="s">
        <v>42</v>
      </c>
      <c r="B24" s="28" t="s">
        <v>36</v>
      </c>
      <c r="C24" s="29">
        <v>104</v>
      </c>
      <c r="D24" s="53">
        <v>106.3</v>
      </c>
      <c r="E24" s="54">
        <v>103.3</v>
      </c>
      <c r="F24" s="55">
        <v>104.1</v>
      </c>
      <c r="G24" s="56">
        <v>104.4</v>
      </c>
      <c r="H24" s="57">
        <v>104.4</v>
      </c>
      <c r="I24" s="58">
        <v>103.6</v>
      </c>
      <c r="J24" s="56">
        <v>104</v>
      </c>
      <c r="K24" s="57">
        <v>104.3</v>
      </c>
      <c r="L24" s="58">
        <v>103.4</v>
      </c>
      <c r="M24" s="56">
        <v>103.8</v>
      </c>
      <c r="N24" s="57">
        <v>104</v>
      </c>
      <c r="O24" s="58">
        <v>102.9</v>
      </c>
      <c r="P24" s="56">
        <v>103</v>
      </c>
      <c r="Q24" s="57">
        <v>103.3</v>
      </c>
      <c r="R24" s="58">
        <v>102.2</v>
      </c>
      <c r="S24" s="56">
        <v>102.5</v>
      </c>
      <c r="T24" s="57">
        <v>102.8</v>
      </c>
      <c r="U24" s="58">
        <v>102.1</v>
      </c>
      <c r="V24" s="56">
        <v>102.2</v>
      </c>
      <c r="W24" s="57">
        <v>102.4</v>
      </c>
      <c r="X24" s="58">
        <v>102.1</v>
      </c>
      <c r="Y24" s="56">
        <v>102.2</v>
      </c>
      <c r="Z24" s="57">
        <v>102.4</v>
      </c>
      <c r="AA24" s="58">
        <v>104.1</v>
      </c>
      <c r="AB24" s="56">
        <v>105.3</v>
      </c>
      <c r="AC24" s="57">
        <v>104.2</v>
      </c>
      <c r="AD24" s="58">
        <v>102.1</v>
      </c>
      <c r="AE24" s="56">
        <v>102.2</v>
      </c>
      <c r="AF24" s="57">
        <v>102.4</v>
      </c>
      <c r="AG24" s="58">
        <v>102.1</v>
      </c>
      <c r="AH24" s="56">
        <v>102.2</v>
      </c>
      <c r="AI24" s="57">
        <v>102.4</v>
      </c>
      <c r="AJ24" s="58">
        <v>102.1</v>
      </c>
      <c r="AK24" s="56">
        <v>102.2</v>
      </c>
      <c r="AL24" s="57">
        <v>102.4</v>
      </c>
      <c r="AM24" s="58">
        <v>102.1</v>
      </c>
      <c r="AN24" s="56">
        <v>102.2</v>
      </c>
      <c r="AO24" s="57">
        <v>102.4</v>
      </c>
      <c r="AP24" s="58">
        <v>103.1</v>
      </c>
      <c r="AQ24" s="56">
        <v>105.7</v>
      </c>
      <c r="AR24" s="57">
        <v>104.6</v>
      </c>
      <c r="AS24" s="58">
        <v>103.1</v>
      </c>
      <c r="AT24" s="56">
        <v>105.7</v>
      </c>
      <c r="AU24" s="57">
        <v>104.6</v>
      </c>
      <c r="AV24" s="58">
        <v>103.1</v>
      </c>
      <c r="AW24" s="56">
        <v>105.8</v>
      </c>
      <c r="AX24" s="57">
        <v>104.6</v>
      </c>
      <c r="AY24" s="58">
        <v>103.1</v>
      </c>
      <c r="AZ24" s="56">
        <v>105.8</v>
      </c>
      <c r="BA24" s="57">
        <v>104.4</v>
      </c>
      <c r="BB24" s="58">
        <v>103.1</v>
      </c>
      <c r="BC24" s="56">
        <v>105.8</v>
      </c>
      <c r="BD24" s="57">
        <v>104.6</v>
      </c>
      <c r="BE24" s="41">
        <v>176.90063372974123</v>
      </c>
      <c r="BF24" s="41">
        <v>207.42762333090056</v>
      </c>
      <c r="BG24" s="41">
        <v>198.26217408150211</v>
      </c>
    </row>
    <row r="25" spans="1:59" ht="33" customHeight="1">
      <c r="A25" s="27" t="s">
        <v>43</v>
      </c>
      <c r="B25" s="12" t="s">
        <v>44</v>
      </c>
      <c r="C25" s="42">
        <v>99.9</v>
      </c>
      <c r="D25" s="43">
        <v>98.974414743618539</v>
      </c>
      <c r="E25" s="44">
        <v>99.563947291134255</v>
      </c>
      <c r="F25" s="24">
        <v>100.48184300499861</v>
      </c>
      <c r="G25" s="25">
        <v>100.7358544215591</v>
      </c>
      <c r="H25" s="23">
        <v>101.06349131765342</v>
      </c>
      <c r="I25" s="21">
        <v>101.1191388695007</v>
      </c>
      <c r="J25" s="25">
        <v>101.38151909727667</v>
      </c>
      <c r="K25" s="23">
        <v>101.68990152640205</v>
      </c>
      <c r="L25" s="21">
        <v>101.70163682062194</v>
      </c>
      <c r="M25" s="25">
        <v>101.84179510764145</v>
      </c>
      <c r="N25" s="23">
        <v>102.37480912635199</v>
      </c>
      <c r="O25" s="21">
        <v>100.7105843400476</v>
      </c>
      <c r="P25" s="25">
        <v>100.85017672363605</v>
      </c>
      <c r="Q25" s="23">
        <v>100.98616619031957</v>
      </c>
      <c r="R25" s="21">
        <v>100.8000470888053</v>
      </c>
      <c r="S25" s="25">
        <v>100.88439465812391</v>
      </c>
      <c r="T25" s="23">
        <v>101.56119420679583</v>
      </c>
      <c r="U25" s="21">
        <v>100.71481217186142</v>
      </c>
      <c r="V25" s="25">
        <v>101.07727815638789</v>
      </c>
      <c r="W25" s="23">
        <v>101.21747762856171</v>
      </c>
      <c r="X25" s="21">
        <v>100.7570272923091</v>
      </c>
      <c r="Y25" s="25">
        <v>101.12016284566437</v>
      </c>
      <c r="Z25" s="23">
        <v>101.19069202780562</v>
      </c>
      <c r="AA25" s="21">
        <v>100.07024969377049</v>
      </c>
      <c r="AB25" s="25">
        <v>100.1884069075696</v>
      </c>
      <c r="AC25" s="23">
        <v>100.23936818440595</v>
      </c>
      <c r="AD25" s="21">
        <v>100.08076655062565</v>
      </c>
      <c r="AE25" s="25">
        <v>100.22732273662294</v>
      </c>
      <c r="AF25" s="23">
        <v>100.31591443687691</v>
      </c>
      <c r="AG25" s="21">
        <v>100.15549772023506</v>
      </c>
      <c r="AH25" s="25">
        <v>100.30122173488942</v>
      </c>
      <c r="AI25" s="23">
        <v>100.35404753565417</v>
      </c>
      <c r="AJ25" s="21">
        <v>100.16087647370784</v>
      </c>
      <c r="AK25" s="25">
        <v>100.30121213900658</v>
      </c>
      <c r="AL25" s="23">
        <v>100.35434864060771</v>
      </c>
      <c r="AM25" s="21">
        <v>100.26143667180547</v>
      </c>
      <c r="AN25" s="25">
        <v>100.40241014322666</v>
      </c>
      <c r="AO25" s="23">
        <v>100.46498915120326</v>
      </c>
      <c r="AP25" s="21">
        <v>100.32556972347075</v>
      </c>
      <c r="AQ25" s="25">
        <v>100.46693812813461</v>
      </c>
      <c r="AR25" s="23">
        <v>100.80447009030247</v>
      </c>
      <c r="AS25" s="21">
        <v>100.3330368251554</v>
      </c>
      <c r="AT25" s="25">
        <v>100.58013973160644</v>
      </c>
      <c r="AU25" s="23">
        <v>100.90053112907258</v>
      </c>
      <c r="AV25" s="21">
        <v>100.42848098015753</v>
      </c>
      <c r="AW25" s="25">
        <v>100.52728616538434</v>
      </c>
      <c r="AX25" s="23">
        <v>101.15810170876208</v>
      </c>
      <c r="AY25" s="21">
        <v>100.52784357279674</v>
      </c>
      <c r="AZ25" s="25">
        <v>100.64534564949285</v>
      </c>
      <c r="BA25" s="23">
        <v>103.12640390888102</v>
      </c>
      <c r="BB25" s="21">
        <v>100.61660778881441</v>
      </c>
      <c r="BC25" s="25">
        <v>100.76101842915479</v>
      </c>
      <c r="BD25" s="23">
        <v>101.61957166884537</v>
      </c>
      <c r="BE25" s="41">
        <v>108.0461890218432</v>
      </c>
      <c r="BF25" s="41">
        <v>111.3657549027287</v>
      </c>
      <c r="BG25" s="41">
        <v>119.4788887046773</v>
      </c>
    </row>
    <row r="26" spans="1:59" ht="97.5" customHeight="1">
      <c r="A26" s="20" t="s">
        <v>48</v>
      </c>
      <c r="B26" s="12" t="s">
        <v>39</v>
      </c>
      <c r="C26" s="49">
        <v>36995.199999999997</v>
      </c>
      <c r="D26" s="50">
        <v>35640.5</v>
      </c>
      <c r="E26" s="51">
        <v>36456.699999999997</v>
      </c>
      <c r="F26" s="52">
        <v>37788.400000000001</v>
      </c>
      <c r="G26" s="50">
        <v>37864.800000000003</v>
      </c>
      <c r="H26" s="51">
        <v>37941.1</v>
      </c>
      <c r="I26" s="49">
        <v>39208.400000000001</v>
      </c>
      <c r="J26" s="50">
        <v>39366.9</v>
      </c>
      <c r="K26" s="51">
        <v>39525.699999999997</v>
      </c>
      <c r="L26" s="49">
        <v>40763.800000000003</v>
      </c>
      <c r="M26" s="50">
        <v>41011.1</v>
      </c>
      <c r="N26" s="51">
        <v>41259.300000000003</v>
      </c>
      <c r="O26" s="49">
        <v>42435.1</v>
      </c>
      <c r="P26" s="50">
        <v>42733.8</v>
      </c>
      <c r="Q26" s="51">
        <v>43116</v>
      </c>
      <c r="R26" s="49">
        <v>44217.4</v>
      </c>
      <c r="S26" s="50">
        <v>44571.4</v>
      </c>
      <c r="T26" s="51">
        <v>45099.3</v>
      </c>
      <c r="U26" s="49">
        <v>45986.1</v>
      </c>
      <c r="V26" s="50">
        <v>46443.4</v>
      </c>
      <c r="W26" s="51">
        <v>47038</v>
      </c>
      <c r="X26" s="49">
        <v>47687.6</v>
      </c>
      <c r="Y26" s="50">
        <v>48208.2</v>
      </c>
      <c r="Z26" s="51">
        <v>48919.5</v>
      </c>
      <c r="AA26" s="49">
        <v>49499.7</v>
      </c>
      <c r="AB26" s="50">
        <v>50088.3</v>
      </c>
      <c r="AC26" s="51">
        <v>50876.3</v>
      </c>
      <c r="AD26" s="49">
        <v>51430.2</v>
      </c>
      <c r="AE26" s="50">
        <v>52091.8</v>
      </c>
      <c r="AF26" s="51">
        <v>52962.2</v>
      </c>
      <c r="AG26" s="49">
        <v>53435.9</v>
      </c>
      <c r="AH26" s="50">
        <v>54175.5</v>
      </c>
      <c r="AI26" s="51">
        <v>55133.7</v>
      </c>
      <c r="AJ26" s="49">
        <v>55573.3</v>
      </c>
      <c r="AK26" s="50">
        <v>56396.7</v>
      </c>
      <c r="AL26" s="51">
        <v>57394.2</v>
      </c>
      <c r="AM26" s="49">
        <v>57851.8</v>
      </c>
      <c r="AN26" s="50">
        <v>58765.4</v>
      </c>
      <c r="AO26" s="51">
        <v>59862.1</v>
      </c>
      <c r="AP26" s="49">
        <v>60281.599999999999</v>
      </c>
      <c r="AQ26" s="50">
        <v>61233.5</v>
      </c>
      <c r="AR26" s="51">
        <v>62436.2</v>
      </c>
      <c r="AS26" s="49">
        <v>62813.4</v>
      </c>
      <c r="AT26" s="50">
        <v>63866.5</v>
      </c>
      <c r="AU26" s="51">
        <v>65183.4</v>
      </c>
      <c r="AV26" s="49">
        <v>65451.6</v>
      </c>
      <c r="AW26" s="50">
        <v>66612.800000000003</v>
      </c>
      <c r="AX26" s="51">
        <v>68051.5</v>
      </c>
      <c r="AY26" s="49">
        <v>68266</v>
      </c>
      <c r="AZ26" s="50">
        <v>69477.100000000006</v>
      </c>
      <c r="BA26" s="51">
        <v>71113.8</v>
      </c>
      <c r="BB26" s="49">
        <v>71269.7</v>
      </c>
      <c r="BC26" s="50">
        <v>72534.3</v>
      </c>
      <c r="BD26" s="51">
        <v>74313.899999999994</v>
      </c>
      <c r="BE26" s="26">
        <v>192.64580269872849</v>
      </c>
      <c r="BF26" s="26">
        <v>196.06408398927431</v>
      </c>
      <c r="BG26" s="26">
        <v>200.87443776489923</v>
      </c>
    </row>
    <row r="27" spans="1:59" ht="38.25" customHeight="1">
      <c r="A27" s="27" t="s">
        <v>40</v>
      </c>
      <c r="B27" s="28" t="s">
        <v>41</v>
      </c>
      <c r="C27" s="29">
        <v>105.6</v>
      </c>
      <c r="D27" s="30">
        <v>96.33817360089958</v>
      </c>
      <c r="E27" s="31">
        <v>102.29009132868505</v>
      </c>
      <c r="F27" s="32">
        <v>103.65282650377023</v>
      </c>
      <c r="G27" s="33">
        <v>103.86239017793713</v>
      </c>
      <c r="H27" s="34">
        <v>104.07167955410117</v>
      </c>
      <c r="I27" s="35">
        <v>103.75776693376804</v>
      </c>
      <c r="J27" s="33">
        <v>103.96700893706029</v>
      </c>
      <c r="K27" s="34">
        <v>104.17647353397766</v>
      </c>
      <c r="L27" s="35">
        <v>103.96700706991359</v>
      </c>
      <c r="M27" s="33">
        <v>104.17660521910538</v>
      </c>
      <c r="N27" s="34">
        <v>104.38600707893852</v>
      </c>
      <c r="O27" s="35">
        <v>104.09996124011991</v>
      </c>
      <c r="P27" s="33">
        <v>104.20057008956114</v>
      </c>
      <c r="Q27" s="34">
        <v>104.50007634642371</v>
      </c>
      <c r="R27" s="35">
        <v>104.20006079872559</v>
      </c>
      <c r="S27" s="33">
        <v>104.30010904717109</v>
      </c>
      <c r="T27" s="34">
        <v>104.59991650431395</v>
      </c>
      <c r="U27" s="35">
        <v>104.00000904621255</v>
      </c>
      <c r="V27" s="33">
        <v>104.20000269230943</v>
      </c>
      <c r="W27" s="34">
        <v>104.29873634402307</v>
      </c>
      <c r="X27" s="35">
        <v>103.70003109635302</v>
      </c>
      <c r="Y27" s="33">
        <v>103.79989406460335</v>
      </c>
      <c r="Z27" s="34">
        <v>103.99995748118542</v>
      </c>
      <c r="AA27" s="35">
        <v>103.79993960694185</v>
      </c>
      <c r="AB27" s="33">
        <v>103.89995892814916</v>
      </c>
      <c r="AC27" s="34">
        <v>104.00004088349229</v>
      </c>
      <c r="AD27" s="35">
        <v>103.90002363650687</v>
      </c>
      <c r="AE27" s="33">
        <v>103.99993611282474</v>
      </c>
      <c r="AF27" s="34">
        <v>104.09994437488575</v>
      </c>
      <c r="AG27" s="35">
        <v>103.89984872701254</v>
      </c>
      <c r="AH27" s="33">
        <v>104.00005375126217</v>
      </c>
      <c r="AI27" s="34">
        <v>104.10009402932658</v>
      </c>
      <c r="AJ27" s="35">
        <v>103.99993262956177</v>
      </c>
      <c r="AK27" s="33">
        <v>104.10000830633773</v>
      </c>
      <c r="AL27" s="34">
        <v>104.10003319204044</v>
      </c>
      <c r="AM27" s="35">
        <v>104.0999904630461</v>
      </c>
      <c r="AN27" s="33">
        <v>104.20006844372101</v>
      </c>
      <c r="AO27" s="34">
        <v>104.29991183778151</v>
      </c>
      <c r="AP27" s="35">
        <v>104.20004217673433</v>
      </c>
      <c r="AQ27" s="33">
        <v>104.19992036130104</v>
      </c>
      <c r="AR27" s="34">
        <v>104.30004961402956</v>
      </c>
      <c r="AS27" s="35">
        <v>104.19995487843721</v>
      </c>
      <c r="AT27" s="33">
        <v>104.29993385973364</v>
      </c>
      <c r="AU27" s="34">
        <v>104.40001153177163</v>
      </c>
      <c r="AV27" s="35">
        <v>104.20005922303201</v>
      </c>
      <c r="AW27" s="33">
        <v>104.30006341352667</v>
      </c>
      <c r="AX27" s="34">
        <v>104.40004663764087</v>
      </c>
      <c r="AY27" s="35">
        <v>104.29997127648522</v>
      </c>
      <c r="AZ27" s="33">
        <v>104.29992433886581</v>
      </c>
      <c r="BA27" s="34">
        <v>104.49997428418183</v>
      </c>
      <c r="BB27" s="35">
        <v>104.39999414056777</v>
      </c>
      <c r="BC27" s="33">
        <v>104.40029880349064</v>
      </c>
      <c r="BD27" s="34">
        <v>104.49997046986658</v>
      </c>
      <c r="BE27" s="36"/>
      <c r="BF27" s="37"/>
      <c r="BG27" s="37"/>
    </row>
    <row r="28" spans="1:59" ht="27" customHeight="1">
      <c r="A28" s="27" t="s">
        <v>42</v>
      </c>
      <c r="B28" s="28" t="s">
        <v>36</v>
      </c>
      <c r="C28" s="29">
        <v>106</v>
      </c>
      <c r="D28" s="53">
        <v>108</v>
      </c>
      <c r="E28" s="54">
        <v>106</v>
      </c>
      <c r="F28" s="55">
        <v>104.7</v>
      </c>
      <c r="G28" s="56">
        <v>104.7</v>
      </c>
      <c r="H28" s="57">
        <v>104.7</v>
      </c>
      <c r="I28" s="58">
        <v>104.7</v>
      </c>
      <c r="J28" s="56">
        <v>104.7</v>
      </c>
      <c r="K28" s="57">
        <v>104.7</v>
      </c>
      <c r="L28" s="58">
        <v>104.7</v>
      </c>
      <c r="M28" s="56">
        <v>104.7</v>
      </c>
      <c r="N28" s="57">
        <v>104.7</v>
      </c>
      <c r="O28" s="58">
        <v>104.7</v>
      </c>
      <c r="P28" s="56">
        <v>104.7</v>
      </c>
      <c r="Q28" s="57">
        <v>104.7</v>
      </c>
      <c r="R28" s="58">
        <v>104.7</v>
      </c>
      <c r="S28" s="56">
        <v>104.7</v>
      </c>
      <c r="T28" s="57">
        <v>104.7</v>
      </c>
      <c r="U28" s="58">
        <v>104.7</v>
      </c>
      <c r="V28" s="56">
        <v>104.7</v>
      </c>
      <c r="W28" s="57">
        <v>104.7</v>
      </c>
      <c r="X28" s="58">
        <v>104.7</v>
      </c>
      <c r="Y28" s="56">
        <v>104.7</v>
      </c>
      <c r="Z28" s="57">
        <v>104.7</v>
      </c>
      <c r="AA28" s="58">
        <v>104.7</v>
      </c>
      <c r="AB28" s="56">
        <v>104.7</v>
      </c>
      <c r="AC28" s="57">
        <v>104.7</v>
      </c>
      <c r="AD28" s="58">
        <v>104.7</v>
      </c>
      <c r="AE28" s="56">
        <v>104.7</v>
      </c>
      <c r="AF28" s="57">
        <v>104.7</v>
      </c>
      <c r="AG28" s="58">
        <v>104.7</v>
      </c>
      <c r="AH28" s="56">
        <v>104.7</v>
      </c>
      <c r="AI28" s="57">
        <v>104.7</v>
      </c>
      <c r="AJ28" s="58">
        <v>104.7</v>
      </c>
      <c r="AK28" s="56">
        <v>104.7</v>
      </c>
      <c r="AL28" s="57">
        <v>104.7</v>
      </c>
      <c r="AM28" s="58">
        <v>104.7</v>
      </c>
      <c r="AN28" s="56">
        <v>104.7</v>
      </c>
      <c r="AO28" s="57">
        <v>104.7</v>
      </c>
      <c r="AP28" s="58">
        <v>104.7</v>
      </c>
      <c r="AQ28" s="56">
        <v>104.7</v>
      </c>
      <c r="AR28" s="57">
        <v>104.7</v>
      </c>
      <c r="AS28" s="58">
        <v>104.7</v>
      </c>
      <c r="AT28" s="56">
        <v>104.7</v>
      </c>
      <c r="AU28" s="57">
        <v>104.7</v>
      </c>
      <c r="AV28" s="58">
        <v>104.7</v>
      </c>
      <c r="AW28" s="56">
        <v>104.7</v>
      </c>
      <c r="AX28" s="57">
        <v>104.7</v>
      </c>
      <c r="AY28" s="58">
        <v>104.7</v>
      </c>
      <c r="AZ28" s="56">
        <v>104.7</v>
      </c>
      <c r="BA28" s="57">
        <v>104.7</v>
      </c>
      <c r="BB28" s="58">
        <v>104.7</v>
      </c>
      <c r="BC28" s="56">
        <v>104.7</v>
      </c>
      <c r="BD28" s="57">
        <v>104.7</v>
      </c>
      <c r="BE28" s="41">
        <v>249.93277391250086</v>
      </c>
      <c r="BF28" s="41">
        <v>249.93277391250086</v>
      </c>
      <c r="BG28" s="41">
        <v>249.93277391250086</v>
      </c>
    </row>
    <row r="29" spans="1:59" ht="29.25" customHeight="1">
      <c r="A29" s="27" t="s">
        <v>43</v>
      </c>
      <c r="B29" s="12" t="s">
        <v>44</v>
      </c>
      <c r="C29" s="42">
        <v>99.6</v>
      </c>
      <c r="D29" s="43">
        <v>89.202012593425522</v>
      </c>
      <c r="E29" s="44">
        <v>96.500086159136828</v>
      </c>
      <c r="F29" s="24">
        <v>98.99983429204417</v>
      </c>
      <c r="G29" s="25">
        <v>99.199990618851132</v>
      </c>
      <c r="H29" s="23">
        <v>99.399884960937129</v>
      </c>
      <c r="I29" s="21">
        <v>99.10006392910033</v>
      </c>
      <c r="J29" s="25">
        <v>99.299913024890444</v>
      </c>
      <c r="K29" s="23">
        <v>99.499974722041699</v>
      </c>
      <c r="L29" s="21">
        <v>99.299911241560267</v>
      </c>
      <c r="M29" s="25">
        <v>99.50010049580267</v>
      </c>
      <c r="N29" s="23">
        <v>99.700102272147589</v>
      </c>
      <c r="O29" s="21">
        <v>99.426897077478429</v>
      </c>
      <c r="P29" s="25">
        <v>99.522989579332517</v>
      </c>
      <c r="Q29" s="23">
        <v>99.80905095169409</v>
      </c>
      <c r="R29" s="21">
        <v>99.522503150645264</v>
      </c>
      <c r="S29" s="25">
        <v>99.618060216973348</v>
      </c>
      <c r="T29" s="23">
        <v>99.904409268685725</v>
      </c>
      <c r="U29" s="21">
        <v>99.331431753784685</v>
      </c>
      <c r="V29" s="25">
        <v>99.522447652635563</v>
      </c>
      <c r="W29" s="23">
        <v>99.616749134692526</v>
      </c>
      <c r="X29" s="21">
        <v>99.044919862801365</v>
      </c>
      <c r="Y29" s="25">
        <v>99.140299966192316</v>
      </c>
      <c r="Z29" s="23">
        <v>99.33138250351999</v>
      </c>
      <c r="AA29" s="21">
        <v>99.140343464127838</v>
      </c>
      <c r="AB29" s="25">
        <v>99.235872901766157</v>
      </c>
      <c r="AC29" s="23">
        <v>99.331462161883749</v>
      </c>
      <c r="AD29" s="21">
        <v>99.235934705355191</v>
      </c>
      <c r="AE29" s="25">
        <v>99.331362094388481</v>
      </c>
      <c r="AF29" s="23">
        <v>99.426880969327371</v>
      </c>
      <c r="AG29" s="21">
        <v>99.235767647576452</v>
      </c>
      <c r="AH29" s="25">
        <v>99.33147445201736</v>
      </c>
      <c r="AI29" s="23">
        <v>99.427023905756045</v>
      </c>
      <c r="AJ29" s="21">
        <v>99.33135876748976</v>
      </c>
      <c r="AK29" s="25">
        <v>99.426942030886082</v>
      </c>
      <c r="AL29" s="23">
        <v>99.426965799465577</v>
      </c>
      <c r="AM29" s="21">
        <v>99.426924988582726</v>
      </c>
      <c r="AN29" s="25">
        <v>99.522510452455606</v>
      </c>
      <c r="AO29" s="23">
        <v>99.617871860345289</v>
      </c>
      <c r="AP29" s="21">
        <v>99.522485364598225</v>
      </c>
      <c r="AQ29" s="25">
        <v>99.522369017479505</v>
      </c>
      <c r="AR29" s="23">
        <v>99.618003451795204</v>
      </c>
      <c r="AS29" s="21">
        <v>99.522401985135829</v>
      </c>
      <c r="AT29" s="25">
        <v>99.61789289372841</v>
      </c>
      <c r="AU29" s="23">
        <v>99.713478062819135</v>
      </c>
      <c r="AV29" s="21">
        <v>99.522501645684841</v>
      </c>
      <c r="AW29" s="25">
        <v>99.618016631830628</v>
      </c>
      <c r="AX29" s="23">
        <v>99.713511592780208</v>
      </c>
      <c r="AY29" s="21">
        <v>99.617928630835934</v>
      </c>
      <c r="AZ29" s="25">
        <v>99.617883800253878</v>
      </c>
      <c r="BA29" s="23">
        <v>99.808953471042827</v>
      </c>
      <c r="BB29" s="21">
        <v>99.713461452309247</v>
      </c>
      <c r="BC29" s="25">
        <v>99.713752438864049</v>
      </c>
      <c r="BD29" s="23">
        <v>99.808949827952802</v>
      </c>
      <c r="BE29" s="41">
        <v>77.079047970784387</v>
      </c>
      <c r="BF29" s="41">
        <v>78.446728262182503</v>
      </c>
      <c r="BG29" s="41">
        <v>80.371387321625775</v>
      </c>
    </row>
    <row r="30" spans="1:59" ht="107.25" customHeight="1">
      <c r="A30" s="20" t="s">
        <v>49</v>
      </c>
      <c r="B30" s="12" t="s">
        <v>39</v>
      </c>
      <c r="C30" s="49">
        <v>12104</v>
      </c>
      <c r="D30" s="50">
        <v>12971</v>
      </c>
      <c r="E30" s="51">
        <v>14024.2</v>
      </c>
      <c r="F30" s="52">
        <v>14963.1</v>
      </c>
      <c r="G30" s="50">
        <v>14977.8</v>
      </c>
      <c r="H30" s="51">
        <v>14992.4</v>
      </c>
      <c r="I30" s="49">
        <v>15996.1</v>
      </c>
      <c r="J30" s="50">
        <v>16027.4</v>
      </c>
      <c r="K30" s="51">
        <v>16058.7</v>
      </c>
      <c r="L30" s="49">
        <v>17150.5</v>
      </c>
      <c r="M30" s="50">
        <v>17217.599999999999</v>
      </c>
      <c r="N30" s="51">
        <v>17284.8</v>
      </c>
      <c r="O30" s="49">
        <v>17922.3</v>
      </c>
      <c r="P30" s="50">
        <v>18008</v>
      </c>
      <c r="Q30" s="51">
        <v>18079.900000000001</v>
      </c>
      <c r="R30" s="49">
        <v>18747.7</v>
      </c>
      <c r="S30" s="50">
        <v>18854.400000000001</v>
      </c>
      <c r="T30" s="51">
        <v>18947.7</v>
      </c>
      <c r="U30" s="49">
        <v>19610.099999999999</v>
      </c>
      <c r="V30" s="50">
        <v>19740.599999999999</v>
      </c>
      <c r="W30" s="51">
        <v>19857.2</v>
      </c>
      <c r="X30" s="49">
        <v>20492.599999999999</v>
      </c>
      <c r="Y30" s="50">
        <v>20648.7</v>
      </c>
      <c r="Z30" s="51">
        <v>20770.599999999999</v>
      </c>
      <c r="AA30" s="49">
        <v>21414.799999999999</v>
      </c>
      <c r="AB30" s="50">
        <v>21598.5</v>
      </c>
      <c r="AC30" s="51">
        <v>21746.799999999999</v>
      </c>
      <c r="AD30" s="49">
        <v>22399.9</v>
      </c>
      <c r="AE30" s="50">
        <v>22613.599999999999</v>
      </c>
      <c r="AF30" s="51">
        <v>22790.6</v>
      </c>
      <c r="AG30" s="49">
        <v>23430.3</v>
      </c>
      <c r="AH30" s="50">
        <v>23676.400000000001</v>
      </c>
      <c r="AI30" s="51">
        <v>23884.5</v>
      </c>
      <c r="AJ30" s="49">
        <v>24484.7</v>
      </c>
      <c r="AK30" s="50">
        <v>24765.5</v>
      </c>
      <c r="AL30" s="51">
        <v>25007.1</v>
      </c>
      <c r="AM30" s="49">
        <v>25611</v>
      </c>
      <c r="AN30" s="50">
        <v>25929.5</v>
      </c>
      <c r="AO30" s="51">
        <v>26207.4</v>
      </c>
      <c r="AP30" s="49">
        <v>26763.5</v>
      </c>
      <c r="AQ30" s="50">
        <v>27096.3</v>
      </c>
      <c r="AR30" s="51">
        <v>27412.9</v>
      </c>
      <c r="AS30" s="49">
        <v>27994.6</v>
      </c>
      <c r="AT30" s="50">
        <v>28370</v>
      </c>
      <c r="AU30" s="51">
        <v>28739.200000000001</v>
      </c>
      <c r="AV30" s="49">
        <v>29282.400000000001</v>
      </c>
      <c r="AW30" s="50">
        <v>29703.4</v>
      </c>
      <c r="AX30" s="51">
        <v>30118.7</v>
      </c>
      <c r="AY30" s="49">
        <v>30600.1</v>
      </c>
      <c r="AZ30" s="50">
        <v>31069.7</v>
      </c>
      <c r="BA30" s="51">
        <v>31534.3</v>
      </c>
      <c r="BB30" s="49">
        <v>31977.1</v>
      </c>
      <c r="BC30" s="50">
        <v>32498.9</v>
      </c>
      <c r="BD30" s="51">
        <v>33016.400000000001</v>
      </c>
      <c r="BE30" s="26">
        <v>264.18621943159286</v>
      </c>
      <c r="BF30" s="26">
        <v>268.49719101123594</v>
      </c>
      <c r="BG30" s="26">
        <v>272.77263714474554</v>
      </c>
    </row>
    <row r="31" spans="1:59" ht="17.25" hidden="1" customHeight="1">
      <c r="A31" s="27" t="s">
        <v>40</v>
      </c>
      <c r="B31" s="28" t="s">
        <v>41</v>
      </c>
      <c r="C31" s="29"/>
      <c r="D31" s="30">
        <v>107.1629213483146</v>
      </c>
      <c r="E31" s="31">
        <v>108.11965153033691</v>
      </c>
      <c r="F31" s="32">
        <v>106.6948560345688</v>
      </c>
      <c r="G31" s="33">
        <v>106.79967484776314</v>
      </c>
      <c r="H31" s="34">
        <v>106.9037806078065</v>
      </c>
      <c r="I31" s="35">
        <v>106.90364964479286</v>
      </c>
      <c r="J31" s="33">
        <v>107.00770473634313</v>
      </c>
      <c r="K31" s="34">
        <v>107.11227021690991</v>
      </c>
      <c r="L31" s="35">
        <v>107.21675908502696</v>
      </c>
      <c r="M31" s="33">
        <v>107.42603291862685</v>
      </c>
      <c r="N31" s="34">
        <v>107.63511367669861</v>
      </c>
      <c r="O31" s="35">
        <v>104.50016034517944</v>
      </c>
      <c r="P31" s="33">
        <v>104.59065142644737</v>
      </c>
      <c r="Q31" s="34">
        <v>104.59999537165604</v>
      </c>
      <c r="R31" s="35">
        <v>104.60543568626794</v>
      </c>
      <c r="S31" s="33">
        <v>104.70013327410041</v>
      </c>
      <c r="T31" s="34">
        <v>104.79980530865767</v>
      </c>
      <c r="U31" s="35">
        <v>104.60003093712828</v>
      </c>
      <c r="V31" s="33">
        <v>104.70022912423624</v>
      </c>
      <c r="W31" s="34">
        <v>104.80005488792834</v>
      </c>
      <c r="X31" s="35">
        <v>104.50023202329413</v>
      </c>
      <c r="Y31" s="33">
        <v>104.60016412874991</v>
      </c>
      <c r="Z31" s="34">
        <v>104.59984287814999</v>
      </c>
      <c r="AA31" s="35">
        <v>104.500161033739</v>
      </c>
      <c r="AB31" s="33">
        <v>104.5998053146203</v>
      </c>
      <c r="AC31" s="34">
        <v>104.69991237614707</v>
      </c>
      <c r="AD31" s="35">
        <v>104.60008965761998</v>
      </c>
      <c r="AE31" s="33">
        <v>104.69986341644095</v>
      </c>
      <c r="AF31" s="34">
        <v>104.79978663527507</v>
      </c>
      <c r="AG31" s="35">
        <v>104.60002053580595</v>
      </c>
      <c r="AH31" s="33">
        <v>104.69982665298761</v>
      </c>
      <c r="AI31" s="34">
        <v>104.79978587663335</v>
      </c>
      <c r="AJ31" s="35">
        <v>104.50015578118932</v>
      </c>
      <c r="AK31" s="33">
        <v>104.59993917994288</v>
      </c>
      <c r="AL31" s="34">
        <v>104.70011932424794</v>
      </c>
      <c r="AM31" s="35">
        <v>104.6000155198961</v>
      </c>
      <c r="AN31" s="33">
        <v>104.70008681431831</v>
      </c>
      <c r="AO31" s="34">
        <v>104.79983684633565</v>
      </c>
      <c r="AP31" s="35">
        <v>104.50001952286128</v>
      </c>
      <c r="AQ31" s="33">
        <v>104.49989394319212</v>
      </c>
      <c r="AR31" s="34">
        <v>104.59984584506665</v>
      </c>
      <c r="AS31" s="35">
        <v>104.5999215349263</v>
      </c>
      <c r="AT31" s="33">
        <v>104.70064178504077</v>
      </c>
      <c r="AU31" s="34">
        <v>104.83823309463793</v>
      </c>
      <c r="AV31" s="35">
        <v>104.60017289048605</v>
      </c>
      <c r="AW31" s="33">
        <v>104.70003524850196</v>
      </c>
      <c r="AX31" s="34">
        <v>104.80006402405078</v>
      </c>
      <c r="AY31" s="35">
        <v>104.49997267983497</v>
      </c>
      <c r="AZ31" s="33">
        <v>104.59981012274689</v>
      </c>
      <c r="BA31" s="34">
        <v>104.70007005614453</v>
      </c>
      <c r="BB31" s="35">
        <v>104.49998529416571</v>
      </c>
      <c r="BC31" s="33">
        <v>104.59998004486685</v>
      </c>
      <c r="BD31" s="34">
        <v>104.69996162908326</v>
      </c>
      <c r="BE31" s="36"/>
      <c r="BF31" s="37"/>
      <c r="BG31" s="37"/>
    </row>
    <row r="32" spans="1:59" ht="30" customHeight="1">
      <c r="A32" s="27" t="s">
        <v>42</v>
      </c>
      <c r="B32" s="28" t="s">
        <v>36</v>
      </c>
      <c r="C32" s="29">
        <v>101.2</v>
      </c>
      <c r="D32" s="53">
        <v>105.7</v>
      </c>
      <c r="E32" s="54">
        <v>106</v>
      </c>
      <c r="F32" s="55">
        <v>104.5</v>
      </c>
      <c r="G32" s="56">
        <v>104.5</v>
      </c>
      <c r="H32" s="57">
        <v>104.5</v>
      </c>
      <c r="I32" s="58">
        <v>104.5</v>
      </c>
      <c r="J32" s="56">
        <v>104.5</v>
      </c>
      <c r="K32" s="57">
        <v>104.5</v>
      </c>
      <c r="L32" s="58">
        <v>104.5</v>
      </c>
      <c r="M32" s="56">
        <v>104.5</v>
      </c>
      <c r="N32" s="57">
        <v>104.5</v>
      </c>
      <c r="O32" s="58">
        <v>104.5</v>
      </c>
      <c r="P32" s="56">
        <v>104.5</v>
      </c>
      <c r="Q32" s="57">
        <v>104.5</v>
      </c>
      <c r="R32" s="58">
        <v>104.5</v>
      </c>
      <c r="S32" s="56">
        <v>104.5</v>
      </c>
      <c r="T32" s="57">
        <v>104.5</v>
      </c>
      <c r="U32" s="58">
        <v>104.5</v>
      </c>
      <c r="V32" s="56">
        <v>104.5</v>
      </c>
      <c r="W32" s="57">
        <v>104.5</v>
      </c>
      <c r="X32" s="58">
        <v>104.5</v>
      </c>
      <c r="Y32" s="56">
        <v>104.5</v>
      </c>
      <c r="Z32" s="57">
        <v>104.5</v>
      </c>
      <c r="AA32" s="58">
        <v>104.5</v>
      </c>
      <c r="AB32" s="56">
        <v>104.5</v>
      </c>
      <c r="AC32" s="57">
        <v>104.5</v>
      </c>
      <c r="AD32" s="58">
        <v>104.5</v>
      </c>
      <c r="AE32" s="56">
        <v>104.5</v>
      </c>
      <c r="AF32" s="57">
        <v>104.5</v>
      </c>
      <c r="AG32" s="58">
        <v>104.5</v>
      </c>
      <c r="AH32" s="56">
        <v>104.5</v>
      </c>
      <c r="AI32" s="57">
        <v>104.5</v>
      </c>
      <c r="AJ32" s="58">
        <v>104.5</v>
      </c>
      <c r="AK32" s="56">
        <v>104.5</v>
      </c>
      <c r="AL32" s="57">
        <v>104.5</v>
      </c>
      <c r="AM32" s="58">
        <v>104.5</v>
      </c>
      <c r="AN32" s="56">
        <v>104.5</v>
      </c>
      <c r="AO32" s="57">
        <v>104.5</v>
      </c>
      <c r="AP32" s="58">
        <v>104.5</v>
      </c>
      <c r="AQ32" s="56">
        <v>104.5</v>
      </c>
      <c r="AR32" s="57">
        <v>104.5</v>
      </c>
      <c r="AS32" s="58">
        <v>104.5</v>
      </c>
      <c r="AT32" s="56">
        <v>104.5</v>
      </c>
      <c r="AU32" s="57">
        <v>104.5</v>
      </c>
      <c r="AV32" s="58">
        <v>104.5</v>
      </c>
      <c r="AW32" s="56">
        <v>104.5</v>
      </c>
      <c r="AX32" s="57">
        <v>104.5</v>
      </c>
      <c r="AY32" s="58">
        <v>104.5</v>
      </c>
      <c r="AZ32" s="56">
        <v>104.5</v>
      </c>
      <c r="BA32" s="57">
        <v>104.5</v>
      </c>
      <c r="BB32" s="58">
        <v>104.5</v>
      </c>
      <c r="BC32" s="56">
        <v>104.5</v>
      </c>
      <c r="BD32" s="57">
        <v>104.5</v>
      </c>
      <c r="BE32" s="41">
        <v>236.78696453667769</v>
      </c>
      <c r="BF32" s="41">
        <v>236.78696453667769</v>
      </c>
      <c r="BG32" s="41">
        <v>236.78696453667769</v>
      </c>
    </row>
    <row r="33" spans="1:59" ht="60.75" customHeight="1">
      <c r="A33" s="27" t="s">
        <v>43</v>
      </c>
      <c r="B33" s="12" t="s">
        <v>44</v>
      </c>
      <c r="C33" s="42"/>
      <c r="D33" s="43">
        <v>101.38403154996651</v>
      </c>
      <c r="E33" s="44">
        <v>101.99967125503481</v>
      </c>
      <c r="F33" s="24">
        <v>102.10034070293668</v>
      </c>
      <c r="G33" s="25">
        <v>102.20064578733314</v>
      </c>
      <c r="H33" s="23">
        <v>102.30026852421675</v>
      </c>
      <c r="I33" s="21">
        <v>102.30014320075873</v>
      </c>
      <c r="J33" s="25">
        <v>102.39971745104609</v>
      </c>
      <c r="K33" s="23">
        <v>102.49978011187551</v>
      </c>
      <c r="L33" s="21">
        <v>102.59976945935595</v>
      </c>
      <c r="M33" s="25">
        <v>102.80003150107832</v>
      </c>
      <c r="N33" s="23">
        <v>103.00010878152976</v>
      </c>
      <c r="O33" s="21">
        <v>100.00015344036311</v>
      </c>
      <c r="P33" s="25">
        <v>100.08674777650467</v>
      </c>
      <c r="Q33" s="23">
        <v>100.09568935086702</v>
      </c>
      <c r="R33" s="21">
        <v>100.10089539355785</v>
      </c>
      <c r="S33" s="25">
        <v>100.19151509483295</v>
      </c>
      <c r="T33" s="23">
        <v>100.28689503220831</v>
      </c>
      <c r="U33" s="21">
        <v>100.09572338481176</v>
      </c>
      <c r="V33" s="25">
        <v>100.19160681745096</v>
      </c>
      <c r="W33" s="23">
        <v>100.28713386404627</v>
      </c>
      <c r="X33" s="21">
        <v>100.0002220318604</v>
      </c>
      <c r="Y33" s="25">
        <v>100.09585084090902</v>
      </c>
      <c r="Z33" s="23">
        <v>100.09554342406697</v>
      </c>
      <c r="AA33" s="21">
        <v>100.00015409927178</v>
      </c>
      <c r="AB33" s="25">
        <v>100.09550747810556</v>
      </c>
      <c r="AC33" s="23">
        <v>100.19130370923163</v>
      </c>
      <c r="AD33" s="21">
        <v>100.09577957666984</v>
      </c>
      <c r="AE33" s="25">
        <v>100.19125685783823</v>
      </c>
      <c r="AF33" s="23">
        <v>100.28687716294267</v>
      </c>
      <c r="AG33" s="21">
        <v>100.09571343139325</v>
      </c>
      <c r="AH33" s="25">
        <v>100.1912216775001</v>
      </c>
      <c r="AI33" s="23">
        <v>100.28687643696972</v>
      </c>
      <c r="AJ33" s="21">
        <v>100.00014907290844</v>
      </c>
      <c r="AK33" s="25">
        <v>100.09563557889271</v>
      </c>
      <c r="AL33" s="23">
        <v>100.19150174569182</v>
      </c>
      <c r="AM33" s="21">
        <v>100.09570863147954</v>
      </c>
      <c r="AN33" s="25">
        <v>100.1914706357113</v>
      </c>
      <c r="AO33" s="23">
        <v>100.28692521180444</v>
      </c>
      <c r="AP33" s="21">
        <v>100.0000186821639</v>
      </c>
      <c r="AQ33" s="25">
        <v>99.999898510231702</v>
      </c>
      <c r="AR33" s="23">
        <v>100.09554626322168</v>
      </c>
      <c r="AS33" s="21">
        <v>100.09561869370938</v>
      </c>
      <c r="AT33" s="25">
        <v>100.192001708173</v>
      </c>
      <c r="AU33" s="23">
        <v>100.32366803314636</v>
      </c>
      <c r="AV33" s="21">
        <v>100.09585922534549</v>
      </c>
      <c r="AW33" s="25">
        <v>100.1914212904325</v>
      </c>
      <c r="AX33" s="23">
        <v>100.28714260674715</v>
      </c>
      <c r="AY33" s="21">
        <v>99.999973856301409</v>
      </c>
      <c r="AZ33" s="25">
        <v>100.09551207918364</v>
      </c>
      <c r="BA33" s="23">
        <v>100.19145459918137</v>
      </c>
      <c r="BB33" s="21">
        <v>99.999985927431311</v>
      </c>
      <c r="BC33" s="25">
        <v>100.09567468408314</v>
      </c>
      <c r="BD33" s="23">
        <v>100.19135084122802</v>
      </c>
      <c r="BE33" s="41">
        <v>111.57126826999435</v>
      </c>
      <c r="BF33" s="41">
        <v>113.39188013859051</v>
      </c>
      <c r="BG33" s="41">
        <v>115.19748888140074</v>
      </c>
    </row>
    <row r="34" spans="1:59" s="67" customFormat="1">
      <c r="A34" s="59" t="s">
        <v>50</v>
      </c>
      <c r="B34" s="60"/>
      <c r="C34" s="61"/>
      <c r="D34" s="62"/>
      <c r="E34" s="63"/>
      <c r="F34" s="64"/>
      <c r="G34" s="62"/>
      <c r="H34" s="63"/>
      <c r="I34" s="61"/>
      <c r="J34" s="62"/>
      <c r="K34" s="63"/>
      <c r="L34" s="61"/>
      <c r="M34" s="62"/>
      <c r="N34" s="63"/>
      <c r="O34" s="61"/>
      <c r="P34" s="62"/>
      <c r="Q34" s="63"/>
      <c r="R34" s="61"/>
      <c r="S34" s="62"/>
      <c r="T34" s="63"/>
      <c r="U34" s="61"/>
      <c r="V34" s="62"/>
      <c r="W34" s="63"/>
      <c r="X34" s="61"/>
      <c r="Y34" s="62"/>
      <c r="Z34" s="63"/>
      <c r="AA34" s="61"/>
      <c r="AB34" s="62"/>
      <c r="AC34" s="63"/>
      <c r="AD34" s="61"/>
      <c r="AE34" s="62"/>
      <c r="AF34" s="63"/>
      <c r="AG34" s="61"/>
      <c r="AH34" s="62"/>
      <c r="AI34" s="63"/>
      <c r="AJ34" s="61"/>
      <c r="AK34" s="62"/>
      <c r="AL34" s="63"/>
      <c r="AM34" s="61"/>
      <c r="AN34" s="62"/>
      <c r="AO34" s="63"/>
      <c r="AP34" s="61"/>
      <c r="AQ34" s="62"/>
      <c r="AR34" s="63"/>
      <c r="AS34" s="61"/>
      <c r="AT34" s="62"/>
      <c r="AU34" s="63"/>
      <c r="AV34" s="61"/>
      <c r="AW34" s="62"/>
      <c r="AX34" s="63"/>
      <c r="AY34" s="61"/>
      <c r="AZ34" s="62"/>
      <c r="BA34" s="63"/>
      <c r="BB34" s="61"/>
      <c r="BC34" s="62"/>
      <c r="BD34" s="63"/>
      <c r="BE34" s="65"/>
      <c r="BF34" s="66"/>
      <c r="BG34" s="66"/>
    </row>
    <row r="35" spans="1:59" s="67" customFormat="1" ht="22.5">
      <c r="A35" s="68" t="s">
        <v>51</v>
      </c>
      <c r="B35" s="69" t="s">
        <v>52</v>
      </c>
      <c r="C35" s="70">
        <v>2218572</v>
      </c>
      <c r="D35" s="71">
        <v>2307692.6</v>
      </c>
      <c r="E35" s="72">
        <v>2375008.1</v>
      </c>
      <c r="F35" s="73">
        <v>2454149.4</v>
      </c>
      <c r="G35" s="71">
        <v>2498278</v>
      </c>
      <c r="H35" s="72">
        <v>2504085.2000000002</v>
      </c>
      <c r="I35" s="70">
        <v>2579216.9</v>
      </c>
      <c r="J35" s="71">
        <v>2637461.5</v>
      </c>
      <c r="K35" s="72">
        <v>2652412.2999999998</v>
      </c>
      <c r="L35" s="70">
        <v>2715831.2</v>
      </c>
      <c r="M35" s="71">
        <v>2790102.7</v>
      </c>
      <c r="N35" s="72">
        <v>2816661.1</v>
      </c>
      <c r="O35" s="70">
        <v>2835327</v>
      </c>
      <c r="P35" s="71">
        <v>2932397</v>
      </c>
      <c r="Q35" s="72">
        <v>2986230</v>
      </c>
      <c r="R35" s="70">
        <v>2951575</v>
      </c>
      <c r="S35" s="71">
        <v>3076084</v>
      </c>
      <c r="T35" s="72">
        <v>3162990</v>
      </c>
      <c r="U35" s="70">
        <v>3060783</v>
      </c>
      <c r="V35" s="71">
        <v>3211431</v>
      </c>
      <c r="W35" s="72">
        <v>3351410</v>
      </c>
      <c r="X35" s="70">
        <v>3167910</v>
      </c>
      <c r="Y35" s="71">
        <v>3352733</v>
      </c>
      <c r="Z35" s="72">
        <v>3542900</v>
      </c>
      <c r="AA35" s="70">
        <v>3275618</v>
      </c>
      <c r="AB35" s="71">
        <v>3486842</v>
      </c>
      <c r="AC35" s="72">
        <v>3738452</v>
      </c>
      <c r="AD35" s="70">
        <v>3380437</v>
      </c>
      <c r="AE35" s="71">
        <v>3615855</v>
      </c>
      <c r="AF35" s="72">
        <v>3917500</v>
      </c>
      <c r="AG35" s="70">
        <v>3481850</v>
      </c>
      <c r="AH35" s="71">
        <v>3742400</v>
      </c>
      <c r="AI35" s="72">
        <v>4097000</v>
      </c>
      <c r="AJ35" s="70">
        <v>3593000</v>
      </c>
      <c r="AK35" s="71">
        <v>3880780</v>
      </c>
      <c r="AL35" s="72">
        <v>4293200</v>
      </c>
      <c r="AM35" s="70">
        <v>3722290</v>
      </c>
      <c r="AN35" s="71">
        <v>4043400</v>
      </c>
      <c r="AO35" s="72">
        <v>4529300</v>
      </c>
      <c r="AP35" s="70">
        <v>3863120</v>
      </c>
      <c r="AQ35" s="71">
        <v>4229050</v>
      </c>
      <c r="AR35" s="72">
        <v>4796000</v>
      </c>
      <c r="AS35" s="70">
        <v>4017090</v>
      </c>
      <c r="AT35" s="71">
        <v>4440005</v>
      </c>
      <c r="AU35" s="72">
        <v>5102600</v>
      </c>
      <c r="AV35" s="70">
        <v>4185150</v>
      </c>
      <c r="AW35" s="71">
        <v>4648010</v>
      </c>
      <c r="AX35" s="72">
        <v>5400000</v>
      </c>
      <c r="AY35" s="70">
        <v>4368950</v>
      </c>
      <c r="AZ35" s="71">
        <v>4880350</v>
      </c>
      <c r="BA35" s="72">
        <v>5725150</v>
      </c>
      <c r="BB35" s="70">
        <v>4578659</v>
      </c>
      <c r="BC35" s="71">
        <v>5150000</v>
      </c>
      <c r="BD35" s="72">
        <v>6096000</v>
      </c>
      <c r="BE35" s="74">
        <f>IF((ISERROR(BB35/$C35)),0,(BB35/$C35)*100)</f>
        <v>206.37865257471924</v>
      </c>
      <c r="BF35" s="74">
        <f>IF((ISERROR(BC35/$C35)),0,(BC35/$C35)*100)</f>
        <v>232.13129887152638</v>
      </c>
      <c r="BG35" s="74">
        <f>IF((ISERROR(BD35/$C35)),0,(BD35/$C35)*100)</f>
        <v>274.77133940210189</v>
      </c>
    </row>
    <row r="36" spans="1:59" s="67" customFormat="1" ht="22.5">
      <c r="A36" s="75" t="s">
        <v>53</v>
      </c>
      <c r="B36" s="69" t="s">
        <v>54</v>
      </c>
      <c r="C36" s="76">
        <v>102.4</v>
      </c>
      <c r="D36" s="77">
        <f>IF(ISERROR(((D35/C35)/(D37/100))*100),0,(((D35/C35)/(D37/100))*100))</f>
        <v>100.98740326783104</v>
      </c>
      <c r="E36" s="78">
        <f>IF(ISERROR(((E35/D35)/(E37/100))*100),0,(((E35/D35)/(E37/100))*100))</f>
        <v>97.829852310373326</v>
      </c>
      <c r="F36" s="64">
        <f>IF(ISERROR(((F35/E35)/(F37/100))*100),0,(((F35/E35)/(F37/100))*100))</f>
        <v>100.03122352218614</v>
      </c>
      <c r="G36" s="62">
        <f>IF(ISERROR(((G35/E35)/(G37/100))*100),0,(((G35/E35)/(G37/100))*100))</f>
        <v>100.85358952762562</v>
      </c>
      <c r="H36" s="63">
        <f t="shared" ref="H36:BD36" si="2">IF(ISERROR(((H35/E35)/(H37/100))*100),0,(((H35/E35)/(H37/100))*100))</f>
        <v>101.37962185346781</v>
      </c>
      <c r="I36" s="61">
        <f t="shared" si="2"/>
        <v>100.57049271493699</v>
      </c>
      <c r="J36" s="62">
        <f t="shared" si="2"/>
        <v>101.1218174588235</v>
      </c>
      <c r="K36" s="63">
        <f t="shared" si="2"/>
        <v>101.65393923500557</v>
      </c>
      <c r="L36" s="61">
        <f t="shared" si="2"/>
        <v>100.7624264209993</v>
      </c>
      <c r="M36" s="62">
        <f t="shared" si="2"/>
        <v>101.32895455539193</v>
      </c>
      <c r="N36" s="63">
        <f t="shared" si="2"/>
        <v>101.91212182625442</v>
      </c>
      <c r="O36" s="61">
        <f t="shared" si="2"/>
        <v>100.38458802367617</v>
      </c>
      <c r="P36" s="62">
        <f t="shared" si="2"/>
        <v>100.9605825090472</v>
      </c>
      <c r="Q36" s="63">
        <f t="shared" si="2"/>
        <v>101.55192483818485</v>
      </c>
      <c r="R36" s="61">
        <f t="shared" si="2"/>
        <v>100.19247896573115</v>
      </c>
      <c r="S36" s="62">
        <f t="shared" si="2"/>
        <v>100.86536976142987</v>
      </c>
      <c r="T36" s="63">
        <f t="shared" si="2"/>
        <v>101.55241513484575</v>
      </c>
      <c r="U36" s="61">
        <f t="shared" si="2"/>
        <v>99.99999101537172</v>
      </c>
      <c r="V36" s="62">
        <f t="shared" si="2"/>
        <v>100.48121017692957</v>
      </c>
      <c r="W36" s="63">
        <f t="shared" si="2"/>
        <v>101.58870726639935</v>
      </c>
      <c r="X36" s="61">
        <f t="shared" si="2"/>
        <v>99.999987215547534</v>
      </c>
      <c r="Y36" s="62">
        <f t="shared" si="2"/>
        <v>100.48120306278065</v>
      </c>
      <c r="Z36" s="63">
        <f t="shared" si="2"/>
        <v>101.45270108073402</v>
      </c>
      <c r="AA36" s="61">
        <f t="shared" si="2"/>
        <v>100.0967766964568</v>
      </c>
      <c r="AB36" s="62">
        <f t="shared" si="2"/>
        <v>100.28928684237972</v>
      </c>
      <c r="AC36" s="63">
        <f t="shared" si="2"/>
        <v>101.46110205242553</v>
      </c>
      <c r="AD36" s="61">
        <f t="shared" si="2"/>
        <v>100.0969702326032</v>
      </c>
      <c r="AE36" s="62">
        <f t="shared" si="2"/>
        <v>100.19323244772569</v>
      </c>
      <c r="AF36" s="63">
        <f t="shared" si="2"/>
        <v>100.95314259538543</v>
      </c>
      <c r="AG36" s="61">
        <f t="shared" si="2"/>
        <v>99.999996840760033</v>
      </c>
      <c r="AH36" s="62">
        <f t="shared" si="2"/>
        <v>100.0964463389127</v>
      </c>
      <c r="AI36" s="63">
        <f t="shared" si="2"/>
        <v>100.85053406844027</v>
      </c>
      <c r="AJ36" s="61">
        <f t="shared" si="2"/>
        <v>99.992508215081685</v>
      </c>
      <c r="AK36" s="62">
        <f t="shared" si="2"/>
        <v>100.19094414599741</v>
      </c>
      <c r="AL36" s="63">
        <f t="shared" si="2"/>
        <v>100.95266850174221</v>
      </c>
      <c r="AM36" s="61">
        <f t="shared" si="2"/>
        <v>100.19186242753344</v>
      </c>
      <c r="AN36" s="62">
        <f t="shared" si="2"/>
        <v>100.37610280776936</v>
      </c>
      <c r="AO36" s="63">
        <f t="shared" si="2"/>
        <v>101.34427895401555</v>
      </c>
      <c r="AP36" s="61">
        <f t="shared" si="2"/>
        <v>100.27383927064896</v>
      </c>
      <c r="AQ36" s="62">
        <f t="shared" si="2"/>
        <v>100.56868553121707</v>
      </c>
      <c r="AR36" s="63">
        <f t="shared" si="2"/>
        <v>101.5228447886531</v>
      </c>
      <c r="AS36" s="61">
        <f t="shared" si="2"/>
        <v>100.37223798380583</v>
      </c>
      <c r="AT36" s="62">
        <f t="shared" si="2"/>
        <v>100.75646461485736</v>
      </c>
      <c r="AU36" s="63">
        <f t="shared" si="2"/>
        <v>101.81131804414365</v>
      </c>
      <c r="AV36" s="61">
        <f t="shared" si="2"/>
        <v>100.46636977841968</v>
      </c>
      <c r="AW36" s="62">
        <f t="shared" si="2"/>
        <v>100.85240079155164</v>
      </c>
      <c r="AX36" s="63">
        <f t="shared" si="2"/>
        <v>101.66032776871057</v>
      </c>
      <c r="AY36" s="61">
        <f t="shared" si="2"/>
        <v>100.57005620178711</v>
      </c>
      <c r="AZ36" s="62">
        <f t="shared" si="2"/>
        <v>100.9602868920082</v>
      </c>
      <c r="BA36" s="63">
        <f t="shared" si="2"/>
        <v>101.65033201945954</v>
      </c>
      <c r="BB36" s="61">
        <f t="shared" si="2"/>
        <v>100.76921756415686</v>
      </c>
      <c r="BC36" s="62">
        <f t="shared" si="2"/>
        <v>101.27180276217172</v>
      </c>
      <c r="BD36" s="63">
        <f t="shared" si="2"/>
        <v>101.89240147361218</v>
      </c>
      <c r="BE36" s="79">
        <f t="shared" ref="BE36:BG37" si="3">$D36*$E36*F36*I36*L36*O36*R36*U36*X36*AA36*AD36*AG36*AJ36*AM36*AP36*AS36*AV36*AY36*BB36/1E+36</f>
        <v>103.61077226260508</v>
      </c>
      <c r="BF36" s="79">
        <f t="shared" si="3"/>
        <v>110.94390522594961</v>
      </c>
      <c r="BG36" s="79">
        <f t="shared" si="3"/>
        <v>126.85377478612882</v>
      </c>
    </row>
    <row r="37" spans="1:59" s="67" customFormat="1">
      <c r="A37" s="75" t="s">
        <v>55</v>
      </c>
      <c r="B37" s="69" t="s">
        <v>56</v>
      </c>
      <c r="C37" s="70">
        <v>103.9</v>
      </c>
      <c r="D37" s="71">
        <v>103</v>
      </c>
      <c r="E37" s="72">
        <v>105.2</v>
      </c>
      <c r="F37" s="73">
        <v>103.3</v>
      </c>
      <c r="G37" s="71">
        <v>104.3</v>
      </c>
      <c r="H37" s="72">
        <v>104</v>
      </c>
      <c r="I37" s="70">
        <v>104.5</v>
      </c>
      <c r="J37" s="71">
        <v>104.4</v>
      </c>
      <c r="K37" s="72">
        <v>104.2</v>
      </c>
      <c r="L37" s="70">
        <v>104.5</v>
      </c>
      <c r="M37" s="71">
        <v>104.4</v>
      </c>
      <c r="N37" s="72">
        <v>104.2</v>
      </c>
      <c r="O37" s="70">
        <v>104</v>
      </c>
      <c r="P37" s="71">
        <v>104.1</v>
      </c>
      <c r="Q37" s="72">
        <v>104.4</v>
      </c>
      <c r="R37" s="70">
        <v>103.9</v>
      </c>
      <c r="S37" s="71">
        <v>104</v>
      </c>
      <c r="T37" s="72">
        <v>104.3</v>
      </c>
      <c r="U37" s="70">
        <v>103.7</v>
      </c>
      <c r="V37" s="71">
        <v>103.9</v>
      </c>
      <c r="W37" s="72">
        <v>104.3</v>
      </c>
      <c r="X37" s="70">
        <v>103.5</v>
      </c>
      <c r="Y37" s="71">
        <v>103.9</v>
      </c>
      <c r="Z37" s="72">
        <v>104.2</v>
      </c>
      <c r="AA37" s="70">
        <v>103.3</v>
      </c>
      <c r="AB37" s="71">
        <v>103.7</v>
      </c>
      <c r="AC37" s="72">
        <v>104</v>
      </c>
      <c r="AD37" s="70">
        <v>103.1</v>
      </c>
      <c r="AE37" s="71">
        <v>103.5</v>
      </c>
      <c r="AF37" s="72">
        <v>103.8</v>
      </c>
      <c r="AG37" s="70">
        <v>103</v>
      </c>
      <c r="AH37" s="71">
        <v>103.4</v>
      </c>
      <c r="AI37" s="72">
        <v>103.7</v>
      </c>
      <c r="AJ37" s="70">
        <v>103.2</v>
      </c>
      <c r="AK37" s="71">
        <v>103.5</v>
      </c>
      <c r="AL37" s="72">
        <v>103.8</v>
      </c>
      <c r="AM37" s="70">
        <v>103.4</v>
      </c>
      <c r="AN37" s="71">
        <v>103.8</v>
      </c>
      <c r="AO37" s="72">
        <v>104.1</v>
      </c>
      <c r="AP37" s="70">
        <v>103.5</v>
      </c>
      <c r="AQ37" s="71">
        <v>104</v>
      </c>
      <c r="AR37" s="72">
        <v>104.3</v>
      </c>
      <c r="AS37" s="70">
        <v>103.6</v>
      </c>
      <c r="AT37" s="71">
        <v>104.2</v>
      </c>
      <c r="AU37" s="72">
        <v>104.5</v>
      </c>
      <c r="AV37" s="70">
        <v>103.7</v>
      </c>
      <c r="AW37" s="71">
        <v>103.8</v>
      </c>
      <c r="AX37" s="72">
        <v>104.1</v>
      </c>
      <c r="AY37" s="70">
        <v>103.8</v>
      </c>
      <c r="AZ37" s="71">
        <v>104</v>
      </c>
      <c r="BA37" s="72">
        <v>104.3</v>
      </c>
      <c r="BB37" s="70">
        <v>104</v>
      </c>
      <c r="BC37" s="71">
        <v>104.2</v>
      </c>
      <c r="BD37" s="72">
        <v>104.5</v>
      </c>
      <c r="BE37" s="79">
        <f t="shared" si="3"/>
        <v>199.18648232024105</v>
      </c>
      <c r="BF37" s="79">
        <f t="shared" si="3"/>
        <v>209.23303393617263</v>
      </c>
      <c r="BG37" s="79">
        <f t="shared" si="3"/>
        <v>216.60477968854875</v>
      </c>
    </row>
    <row r="38" spans="1:59" s="92" customFormat="1">
      <c r="A38" s="80" t="s">
        <v>57</v>
      </c>
      <c r="B38" s="81"/>
      <c r="C38" s="82"/>
      <c r="D38" s="83"/>
      <c r="E38" s="84"/>
      <c r="F38" s="85"/>
      <c r="G38" s="86"/>
      <c r="H38" s="84"/>
      <c r="I38" s="82"/>
      <c r="J38" s="86"/>
      <c r="K38" s="84"/>
      <c r="L38" s="82"/>
      <c r="M38" s="86"/>
      <c r="N38" s="84"/>
      <c r="O38" s="82"/>
      <c r="P38" s="86"/>
      <c r="Q38" s="87"/>
      <c r="R38" s="88"/>
      <c r="S38" s="89"/>
      <c r="T38" s="84"/>
      <c r="U38" s="88"/>
      <c r="V38" s="89"/>
      <c r="W38" s="87"/>
      <c r="X38" s="88"/>
      <c r="Y38" s="89"/>
      <c r="Z38" s="84"/>
      <c r="AA38" s="82"/>
      <c r="AB38" s="86"/>
      <c r="AC38" s="84"/>
      <c r="AD38" s="82"/>
      <c r="AE38" s="86"/>
      <c r="AF38" s="84"/>
      <c r="AG38" s="82"/>
      <c r="AH38" s="86"/>
      <c r="AI38" s="84"/>
      <c r="AJ38" s="82"/>
      <c r="AK38" s="86"/>
      <c r="AL38" s="84"/>
      <c r="AM38" s="82"/>
      <c r="AN38" s="86"/>
      <c r="AO38" s="84"/>
      <c r="AP38" s="82"/>
      <c r="AQ38" s="86"/>
      <c r="AR38" s="84"/>
      <c r="AS38" s="82"/>
      <c r="AT38" s="86"/>
      <c r="AU38" s="84"/>
      <c r="AV38" s="82"/>
      <c r="AW38" s="86"/>
      <c r="AX38" s="84"/>
      <c r="AY38" s="82"/>
      <c r="AZ38" s="86"/>
      <c r="BA38" s="84"/>
      <c r="BB38" s="82"/>
      <c r="BC38" s="86"/>
      <c r="BD38" s="84"/>
      <c r="BE38" s="90"/>
      <c r="BF38" s="91"/>
      <c r="BG38" s="91"/>
    </row>
    <row r="39" spans="1:59" s="92" customFormat="1" ht="33.75">
      <c r="A39" s="93" t="s">
        <v>58</v>
      </c>
      <c r="B39" s="94" t="s">
        <v>59</v>
      </c>
      <c r="C39" s="70">
        <v>293423.2</v>
      </c>
      <c r="D39" s="71">
        <v>459063.7</v>
      </c>
      <c r="E39" s="72">
        <v>504970.07</v>
      </c>
      <c r="F39" s="73">
        <v>525168.87280000001</v>
      </c>
      <c r="G39" s="71">
        <v>535268.27419999999</v>
      </c>
      <c r="H39" s="72">
        <v>555467.07700000005</v>
      </c>
      <c r="I39" s="70">
        <v>540923.93898400001</v>
      </c>
      <c r="J39" s="71">
        <v>562031.68790999998</v>
      </c>
      <c r="K39" s="72">
        <v>585462.29915800004</v>
      </c>
      <c r="L39" s="70">
        <v>559856.27684844006</v>
      </c>
      <c r="M39" s="71">
        <v>584512.95542640006</v>
      </c>
      <c r="N39" s="72">
        <v>614735.41411590006</v>
      </c>
      <c r="O39" s="70">
        <v>578331.53398443852</v>
      </c>
      <c r="P39" s="71">
        <v>609062.49955430883</v>
      </c>
      <c r="Q39" s="72">
        <v>644242.7139934632</v>
      </c>
      <c r="R39" s="70">
        <v>594524.8169360027</v>
      </c>
      <c r="S39" s="71">
        <v>630379.68703870964</v>
      </c>
      <c r="T39" s="72">
        <v>670012.42255320179</v>
      </c>
      <c r="U39" s="70">
        <v>612360.56144408276</v>
      </c>
      <c r="V39" s="71">
        <v>655594.87452025805</v>
      </c>
      <c r="W39" s="72">
        <v>703513.04368086194</v>
      </c>
      <c r="X39" s="70">
        <v>631343.73884884932</v>
      </c>
      <c r="Y39" s="71">
        <v>684441.04899914947</v>
      </c>
      <c r="Z39" s="72">
        <v>739392.20890858595</v>
      </c>
      <c r="AA39" s="70">
        <v>650284.05101431487</v>
      </c>
      <c r="AB39" s="71">
        <v>716609.77830210957</v>
      </c>
      <c r="AC39" s="72">
        <v>778579.99598074099</v>
      </c>
      <c r="AD39" s="70">
        <v>670442.85659575858</v>
      </c>
      <c r="AE39" s="71">
        <v>739541.2912077771</v>
      </c>
      <c r="AF39" s="72">
        <v>809723.19581997069</v>
      </c>
      <c r="AG39" s="70">
        <v>688544.81372384413</v>
      </c>
      <c r="AH39" s="71">
        <v>761727.52994401043</v>
      </c>
      <c r="AI39" s="72">
        <v>842112.12365276949</v>
      </c>
      <c r="AJ39" s="70">
        <v>709201.15813555941</v>
      </c>
      <c r="AK39" s="71">
        <v>787626.26596210687</v>
      </c>
      <c r="AL39" s="72">
        <v>879165.05709349143</v>
      </c>
      <c r="AM39" s="70">
        <v>729058.79056335508</v>
      </c>
      <c r="AN39" s="71">
        <v>811255.0539409701</v>
      </c>
      <c r="AO39" s="72">
        <v>914331.65937723115</v>
      </c>
      <c r="AP39" s="70">
        <v>750930.55428025569</v>
      </c>
      <c r="AQ39" s="71">
        <v>839648.98082890408</v>
      </c>
      <c r="AR39" s="72">
        <v>955476.58404920658</v>
      </c>
      <c r="AS39" s="70">
        <v>765949.1653658608</v>
      </c>
      <c r="AT39" s="71">
        <v>860640.20534962672</v>
      </c>
      <c r="AU39" s="72">
        <v>1000383.9834995194</v>
      </c>
      <c r="AV39" s="70">
        <v>788927.64032683661</v>
      </c>
      <c r="AW39" s="71">
        <v>888180.6919208148</v>
      </c>
      <c r="AX39" s="72">
        <v>1047402.0307239969</v>
      </c>
      <c r="AY39" s="70">
        <v>807861.90369468078</v>
      </c>
      <c r="AZ39" s="71">
        <v>908608.8478349935</v>
      </c>
      <c r="BA39" s="72">
        <v>1097677.3281987486</v>
      </c>
      <c r="BB39" s="70">
        <v>827250.58938335313</v>
      </c>
      <c r="BC39" s="71">
        <v>935867.11327004328</v>
      </c>
      <c r="BD39" s="72">
        <v>1149268.16262409</v>
      </c>
      <c r="BE39" s="95">
        <f>IF((ISERROR(BB39/$C39)),0,(BB39/$C39)*100)</f>
        <v>281.93087301322907</v>
      </c>
      <c r="BF39" s="95">
        <f t="shared" ref="BF39:BG39" si="4">IF((ISERROR(BC39/$C39)),0,(BC39/$C39)*100)</f>
        <v>318.94789276036903</v>
      </c>
      <c r="BG39" s="95">
        <f t="shared" si="4"/>
        <v>391.675969256722</v>
      </c>
    </row>
    <row r="40" spans="1:59" s="92" customFormat="1" ht="33.75">
      <c r="A40" s="93" t="s">
        <v>60</v>
      </c>
      <c r="B40" s="94" t="s">
        <v>44</v>
      </c>
      <c r="C40" s="70">
        <v>141</v>
      </c>
      <c r="D40" s="77">
        <f>IF(ISERROR(((D39/C39)/(D41/100))*100),0,(((D39/C39)/(D41/100))*100))</f>
        <v>150.86890812093267</v>
      </c>
      <c r="E40" s="96">
        <f>IF(ISERROR(((E39/D39)/(E41/100))*100),0,(((E39/D39)/(E41/100))*100))</f>
        <v>106.07521697203472</v>
      </c>
      <c r="F40" s="85">
        <f t="shared" ref="F40" si="5">IF(ISERROR(((F39/E39)/(F41/100))*100),0,(((F39/E39)/(F41/100))*100))</f>
        <v>99.808061420345481</v>
      </c>
      <c r="G40" s="86">
        <f>IF(ISERROR(((G39/E39)/(G41/100))*100),0,(((G39/E39)/(G41/100))*100))</f>
        <v>101.92307692307692</v>
      </c>
      <c r="H40" s="84">
        <f>IF(ISERROR(((H39/E39)/(H41/100))*100),0,(((H39/E39)/(H41/100))*100))</f>
        <v>106.07521697203472</v>
      </c>
      <c r="I40" s="82">
        <f t="shared" ref="I40:AX40" si="6">IF(ISERROR(((I39/F39)/(I41/100))*100),0,(((I39/F39)/(I41/100))*100))</f>
        <v>99.229287090558771</v>
      </c>
      <c r="J40" s="86">
        <f t="shared" si="6"/>
        <v>101.35135135135135</v>
      </c>
      <c r="K40" s="84">
        <f t="shared" si="6"/>
        <v>102.03291384317524</v>
      </c>
      <c r="L40" s="82">
        <f t="shared" si="6"/>
        <v>99.519230769230788</v>
      </c>
      <c r="M40" s="86">
        <f t="shared" si="6"/>
        <v>100.19267822736033</v>
      </c>
      <c r="N40" s="84">
        <f t="shared" si="6"/>
        <v>101.44927536231884</v>
      </c>
      <c r="O40" s="82">
        <f t="shared" si="6"/>
        <v>99.041227229146685</v>
      </c>
      <c r="P40" s="86">
        <f t="shared" si="6"/>
        <v>100.0960614793468</v>
      </c>
      <c r="Q40" s="84">
        <f t="shared" si="6"/>
        <v>100.96339113680153</v>
      </c>
      <c r="R40" s="82">
        <f t="shared" si="6"/>
        <v>98.941289701636165</v>
      </c>
      <c r="S40" s="86">
        <f t="shared" si="6"/>
        <v>99.807135969141754</v>
      </c>
      <c r="T40" s="84">
        <f t="shared" si="6"/>
        <v>100.58027079303675</v>
      </c>
      <c r="U40" s="82">
        <f t="shared" si="6"/>
        <v>99.516908212560395</v>
      </c>
      <c r="V40" s="86">
        <f t="shared" si="6"/>
        <v>100.67763794772509</v>
      </c>
      <c r="W40" s="84">
        <f t="shared" si="6"/>
        <v>101.74418604651163</v>
      </c>
      <c r="X40" s="82">
        <f t="shared" si="6"/>
        <v>98.944337811900184</v>
      </c>
      <c r="Y40" s="86">
        <f t="shared" si="6"/>
        <v>100.38461538461539</v>
      </c>
      <c r="Z40" s="84">
        <f t="shared" si="6"/>
        <v>101.35004821600772</v>
      </c>
      <c r="AA40" s="82">
        <f t="shared" si="6"/>
        <v>98.37631327602675</v>
      </c>
      <c r="AB40" s="86">
        <f t="shared" si="6"/>
        <v>100.19138755980863</v>
      </c>
      <c r="AC40" s="84">
        <f t="shared" si="6"/>
        <v>101.0556621880998</v>
      </c>
      <c r="AD40" s="82">
        <f t="shared" si="6"/>
        <v>98.754789272030635</v>
      </c>
      <c r="AE40" s="86">
        <f t="shared" si="6"/>
        <v>99.04030710172745</v>
      </c>
      <c r="AF40" s="84">
        <f t="shared" si="6"/>
        <v>100.09624639076034</v>
      </c>
      <c r="AG40" s="82">
        <f t="shared" si="6"/>
        <v>98.655139289145083</v>
      </c>
      <c r="AH40" s="86">
        <f t="shared" si="6"/>
        <v>99.133782483156878</v>
      </c>
      <c r="AI40" s="84">
        <f t="shared" si="6"/>
        <v>100.38610038610038</v>
      </c>
      <c r="AJ40" s="82">
        <f t="shared" si="6"/>
        <v>98.37631327602675</v>
      </c>
      <c r="AK40" s="86">
        <f t="shared" si="6"/>
        <v>98.947368421052644</v>
      </c>
      <c r="AL40" s="84">
        <f t="shared" si="6"/>
        <v>100.19193857965452</v>
      </c>
      <c r="AM40" s="82">
        <f t="shared" si="6"/>
        <v>98.656429942418427</v>
      </c>
      <c r="AN40" s="86">
        <f t="shared" si="6"/>
        <v>99.038461538461547</v>
      </c>
      <c r="AO40" s="84">
        <f t="shared" si="6"/>
        <v>100.28929604628738</v>
      </c>
      <c r="AP40" s="82">
        <f t="shared" si="6"/>
        <v>98.37631327602675</v>
      </c>
      <c r="AQ40" s="86">
        <f t="shared" si="6"/>
        <v>99.043062200956953</v>
      </c>
      <c r="AR40" s="84">
        <f t="shared" si="6"/>
        <v>100.28790786948176</v>
      </c>
      <c r="AS40" s="82">
        <f t="shared" si="6"/>
        <v>96.958174904942965</v>
      </c>
      <c r="AT40" s="86">
        <f t="shared" si="6"/>
        <v>97.61904761904762</v>
      </c>
      <c r="AU40" s="84">
        <f t="shared" si="6"/>
        <v>100.00000000000003</v>
      </c>
      <c r="AV40" s="82">
        <f t="shared" si="6"/>
        <v>98.282442748091597</v>
      </c>
      <c r="AW40" s="86">
        <f t="shared" si="6"/>
        <v>98.661567877629068</v>
      </c>
      <c r="AX40" s="84">
        <f t="shared" si="6"/>
        <v>100.38350910834136</v>
      </c>
      <c r="AY40" s="82">
        <f>IF(ISERROR(((AY39/AV39)/(AY41/100))*100),0,(((AY39/AV39)/(AY41/100))*100))</f>
        <v>97.245963912630586</v>
      </c>
      <c r="AZ40" s="86">
        <f>IF(ISERROR(((AZ39/AW39)/(AZ41/100))*100),0,(((AZ39/AW39)/(AZ41/100))*100))</f>
        <v>97.335870599429114</v>
      </c>
      <c r="BA40" s="84">
        <f>IF(ISERROR(((BA39/AX39)/(BA41/100))*100),0,(((BA39/AX39)/(BA41/100))*100))</f>
        <v>99.999999999999972</v>
      </c>
      <c r="BB40" s="82">
        <f>IF(ISERROR(((BB39/AY39)/(BB41/100))*100),0,(((BB39/AY39)/(BB41/100))*100))</f>
        <v>97.616777883698745</v>
      </c>
      <c r="BC40" s="86">
        <f t="shared" ref="BC40:BD40" si="7">IF(ISERROR(((BC39/AZ39)/(BC41/100))*100),0,(((BC39/AZ39)/(BC41/100))*100))</f>
        <v>98.37631327602675</v>
      </c>
      <c r="BD40" s="84">
        <f t="shared" si="7"/>
        <v>100.2873563218391</v>
      </c>
      <c r="BE40" s="97">
        <f t="shared" ref="BE40:BG41" si="8">$D40*$E40*F40*I40*L40*O40*R40*U40*X40*AA40*AD40*AG40*AJ40*AM40*AP40*AS40*AV40*AY40*BB40/1E+36</f>
        <v>125.9908229983548</v>
      </c>
      <c r="BF40" s="97">
        <f t="shared" si="8"/>
        <v>147.25592258547962</v>
      </c>
      <c r="BG40" s="97">
        <f t="shared" si="8"/>
        <v>189.54994062615896</v>
      </c>
    </row>
    <row r="41" spans="1:59" s="92" customFormat="1">
      <c r="A41" s="98" t="s">
        <v>55</v>
      </c>
      <c r="B41" s="99" t="s">
        <v>56</v>
      </c>
      <c r="C41" s="70">
        <v>103.2</v>
      </c>
      <c r="D41" s="71">
        <v>103.7</v>
      </c>
      <c r="E41" s="72">
        <v>103.7</v>
      </c>
      <c r="F41" s="73">
        <v>104.2</v>
      </c>
      <c r="G41" s="71">
        <v>104</v>
      </c>
      <c r="H41" s="72">
        <v>103.7</v>
      </c>
      <c r="I41" s="70">
        <v>103.8</v>
      </c>
      <c r="J41" s="71">
        <v>103.6</v>
      </c>
      <c r="K41" s="72">
        <v>103.3</v>
      </c>
      <c r="L41" s="70">
        <v>104</v>
      </c>
      <c r="M41" s="71">
        <v>103.8</v>
      </c>
      <c r="N41" s="72">
        <v>103.5</v>
      </c>
      <c r="O41" s="70">
        <v>104.3</v>
      </c>
      <c r="P41" s="71">
        <v>104.1</v>
      </c>
      <c r="Q41" s="72">
        <v>103.8</v>
      </c>
      <c r="R41" s="70">
        <v>103.9</v>
      </c>
      <c r="S41" s="71">
        <v>103.7</v>
      </c>
      <c r="T41" s="72">
        <v>103.4</v>
      </c>
      <c r="U41" s="70">
        <v>103.5</v>
      </c>
      <c r="V41" s="71">
        <v>103.3</v>
      </c>
      <c r="W41" s="72">
        <v>103.2</v>
      </c>
      <c r="X41" s="70">
        <v>104.2</v>
      </c>
      <c r="Y41" s="71">
        <v>104</v>
      </c>
      <c r="Z41" s="72">
        <v>103.7</v>
      </c>
      <c r="AA41" s="70">
        <v>104.7</v>
      </c>
      <c r="AB41" s="71">
        <v>104.5</v>
      </c>
      <c r="AC41" s="72">
        <v>104.2</v>
      </c>
      <c r="AD41" s="70">
        <v>104.4</v>
      </c>
      <c r="AE41" s="71">
        <v>104.2</v>
      </c>
      <c r="AF41" s="72">
        <v>103.9</v>
      </c>
      <c r="AG41" s="70">
        <v>104.1</v>
      </c>
      <c r="AH41" s="71">
        <v>103.9</v>
      </c>
      <c r="AI41" s="72">
        <v>103.6</v>
      </c>
      <c r="AJ41" s="70">
        <v>104.7</v>
      </c>
      <c r="AK41" s="71">
        <v>104.5</v>
      </c>
      <c r="AL41" s="72">
        <v>104.2</v>
      </c>
      <c r="AM41" s="70">
        <v>104.2</v>
      </c>
      <c r="AN41" s="71">
        <v>104</v>
      </c>
      <c r="AO41" s="72">
        <v>103.7</v>
      </c>
      <c r="AP41" s="70">
        <v>104.7</v>
      </c>
      <c r="AQ41" s="71">
        <v>104.5</v>
      </c>
      <c r="AR41" s="72">
        <v>104.2</v>
      </c>
      <c r="AS41" s="70">
        <v>105.2</v>
      </c>
      <c r="AT41" s="71">
        <v>105</v>
      </c>
      <c r="AU41" s="72">
        <v>104.7</v>
      </c>
      <c r="AV41" s="70">
        <v>104.8</v>
      </c>
      <c r="AW41" s="71">
        <v>104.6</v>
      </c>
      <c r="AX41" s="72">
        <v>104.3</v>
      </c>
      <c r="AY41" s="70">
        <v>105.3</v>
      </c>
      <c r="AZ41" s="71">
        <v>105.1</v>
      </c>
      <c r="BA41" s="72">
        <v>104.8</v>
      </c>
      <c r="BB41" s="70">
        <v>104.9</v>
      </c>
      <c r="BC41" s="71">
        <v>104.7</v>
      </c>
      <c r="BD41" s="72">
        <v>104.4</v>
      </c>
      <c r="BE41" s="97">
        <f t="shared" si="8"/>
        <v>223.77095910938741</v>
      </c>
      <c r="BF41" s="97">
        <f t="shared" si="8"/>
        <v>216.59427149711104</v>
      </c>
      <c r="BG41" s="97">
        <f t="shared" si="8"/>
        <v>206.6347095456008</v>
      </c>
    </row>
    <row r="42" spans="1:59" s="103" customFormat="1" ht="22.5">
      <c r="A42" s="214" t="s">
        <v>61</v>
      </c>
      <c r="B42" s="94" t="s">
        <v>62</v>
      </c>
      <c r="C42" s="76">
        <v>5.6</v>
      </c>
      <c r="D42" s="100">
        <v>5.9</v>
      </c>
      <c r="E42" s="101">
        <v>5.7</v>
      </c>
      <c r="F42" s="102">
        <v>5.7</v>
      </c>
      <c r="G42" s="100">
        <v>5.8</v>
      </c>
      <c r="H42" s="101">
        <v>6</v>
      </c>
      <c r="I42" s="76">
        <v>5.8</v>
      </c>
      <c r="J42" s="100">
        <v>5.9</v>
      </c>
      <c r="K42" s="101">
        <v>6.1</v>
      </c>
      <c r="L42" s="76">
        <v>6</v>
      </c>
      <c r="M42" s="100">
        <v>6.1</v>
      </c>
      <c r="N42" s="101">
        <v>6.3</v>
      </c>
      <c r="O42" s="76">
        <v>6.1</v>
      </c>
      <c r="P42" s="100">
        <v>6.2</v>
      </c>
      <c r="Q42" s="101">
        <v>6.4</v>
      </c>
      <c r="R42" s="76">
        <v>6.2</v>
      </c>
      <c r="S42" s="100">
        <v>6.3</v>
      </c>
      <c r="T42" s="101">
        <v>6.5</v>
      </c>
      <c r="U42" s="76">
        <v>6.3</v>
      </c>
      <c r="V42" s="100">
        <v>6.4</v>
      </c>
      <c r="W42" s="101">
        <v>6.6</v>
      </c>
      <c r="X42" s="76">
        <v>6.4</v>
      </c>
      <c r="Y42" s="100">
        <v>6.5</v>
      </c>
      <c r="Z42" s="101">
        <v>6.7</v>
      </c>
      <c r="AA42" s="76">
        <v>6.5</v>
      </c>
      <c r="AB42" s="100">
        <v>6.6</v>
      </c>
      <c r="AC42" s="101">
        <v>6.8</v>
      </c>
      <c r="AD42" s="76">
        <v>6.6</v>
      </c>
      <c r="AE42" s="100">
        <v>6.7</v>
      </c>
      <c r="AF42" s="101">
        <v>6.9</v>
      </c>
      <c r="AG42" s="76">
        <v>6.7</v>
      </c>
      <c r="AH42" s="100">
        <v>6.8</v>
      </c>
      <c r="AI42" s="101">
        <v>7</v>
      </c>
      <c r="AJ42" s="76">
        <v>6.8</v>
      </c>
      <c r="AK42" s="100">
        <v>6.9</v>
      </c>
      <c r="AL42" s="101">
        <v>7.1</v>
      </c>
      <c r="AM42" s="76">
        <v>6.9</v>
      </c>
      <c r="AN42" s="100">
        <v>7</v>
      </c>
      <c r="AO42" s="101">
        <v>7.2</v>
      </c>
      <c r="AP42" s="76">
        <v>7</v>
      </c>
      <c r="AQ42" s="100">
        <v>7.1</v>
      </c>
      <c r="AR42" s="101">
        <v>7.3</v>
      </c>
      <c r="AS42" s="76">
        <v>7.1</v>
      </c>
      <c r="AT42" s="100">
        <v>7.2</v>
      </c>
      <c r="AU42" s="101">
        <v>7.4</v>
      </c>
      <c r="AV42" s="76">
        <v>7.2</v>
      </c>
      <c r="AW42" s="100">
        <v>7.3</v>
      </c>
      <c r="AX42" s="101">
        <v>7.5</v>
      </c>
      <c r="AY42" s="76">
        <v>7.3</v>
      </c>
      <c r="AZ42" s="100">
        <v>7.4</v>
      </c>
      <c r="BA42" s="101">
        <v>7.6</v>
      </c>
      <c r="BB42" s="76">
        <v>7.4</v>
      </c>
      <c r="BC42" s="100">
        <v>7.5</v>
      </c>
      <c r="BD42" s="101">
        <v>7.7</v>
      </c>
      <c r="BE42" s="95">
        <f>IF((ISERROR(BB42/$C42)),0,(BB42/$C42)*100)</f>
        <v>132.14285714285717</v>
      </c>
      <c r="BF42" s="95">
        <f t="shared" ref="BF42:BG42" si="9">IF((ISERROR(BC42/$C42)),0,(BC42/$C42)*100)</f>
        <v>133.92857142857144</v>
      </c>
      <c r="BG42" s="95">
        <f t="shared" si="9"/>
        <v>137.50000000000003</v>
      </c>
    </row>
    <row r="43" spans="1:59" s="113" customFormat="1">
      <c r="A43" s="214"/>
      <c r="B43" s="104" t="s">
        <v>56</v>
      </c>
      <c r="C43" s="105">
        <v>93.3</v>
      </c>
      <c r="D43" s="106">
        <f>IF((ISERROR(D42/C42)),0,(D42/C42)*100)</f>
        <v>105.35714285714286</v>
      </c>
      <c r="E43" s="107">
        <f>IF((ISERROR(E42/D42)),0,(E42/D42)*100)</f>
        <v>96.610169491525426</v>
      </c>
      <c r="F43" s="108">
        <f>IF((ISERROR(F42/E42)),0,(F42/E42)*100)</f>
        <v>100</v>
      </c>
      <c r="G43" s="109">
        <f>IF((ISERROR(G42/E42)),0,(G42/E42)*100)</f>
        <v>101.75438596491226</v>
      </c>
      <c r="H43" s="107">
        <f t="shared" ref="H43:AX43" si="10">IF((ISERROR(H42/E42)),0,(H42/E42)*100)</f>
        <v>105.26315789473684</v>
      </c>
      <c r="I43" s="110">
        <f t="shared" si="10"/>
        <v>101.75438596491226</v>
      </c>
      <c r="J43" s="109">
        <f t="shared" si="10"/>
        <v>101.72413793103449</v>
      </c>
      <c r="K43" s="107">
        <f t="shared" si="10"/>
        <v>101.66666666666666</v>
      </c>
      <c r="L43" s="110">
        <f t="shared" si="10"/>
        <v>103.44827586206897</v>
      </c>
      <c r="M43" s="109">
        <f t="shared" si="10"/>
        <v>103.38983050847457</v>
      </c>
      <c r="N43" s="107">
        <f t="shared" si="10"/>
        <v>103.27868852459017</v>
      </c>
      <c r="O43" s="110">
        <f t="shared" si="10"/>
        <v>101.66666666666666</v>
      </c>
      <c r="P43" s="109">
        <f t="shared" si="10"/>
        <v>101.63934426229508</v>
      </c>
      <c r="Q43" s="107">
        <f t="shared" si="10"/>
        <v>101.58730158730161</v>
      </c>
      <c r="R43" s="110">
        <f t="shared" si="10"/>
        <v>101.63934426229508</v>
      </c>
      <c r="S43" s="109">
        <f t="shared" si="10"/>
        <v>101.61290322580645</v>
      </c>
      <c r="T43" s="107">
        <f t="shared" si="10"/>
        <v>101.5625</v>
      </c>
      <c r="U43" s="110">
        <f t="shared" si="10"/>
        <v>101.61290322580645</v>
      </c>
      <c r="V43" s="109">
        <f t="shared" si="10"/>
        <v>101.58730158730161</v>
      </c>
      <c r="W43" s="107">
        <f t="shared" si="10"/>
        <v>101.53846153846153</v>
      </c>
      <c r="X43" s="110">
        <f t="shared" si="10"/>
        <v>101.58730158730161</v>
      </c>
      <c r="Y43" s="109">
        <f t="shared" si="10"/>
        <v>101.5625</v>
      </c>
      <c r="Z43" s="107">
        <f t="shared" si="10"/>
        <v>101.51515151515152</v>
      </c>
      <c r="AA43" s="110">
        <f t="shared" si="10"/>
        <v>101.5625</v>
      </c>
      <c r="AB43" s="109">
        <f t="shared" si="10"/>
        <v>101.53846153846153</v>
      </c>
      <c r="AC43" s="107">
        <f t="shared" si="10"/>
        <v>101.49253731343283</v>
      </c>
      <c r="AD43" s="110">
        <f t="shared" si="10"/>
        <v>101.53846153846153</v>
      </c>
      <c r="AE43" s="109">
        <f t="shared" si="10"/>
        <v>101.51515151515152</v>
      </c>
      <c r="AF43" s="107">
        <f t="shared" si="10"/>
        <v>101.47058823529413</v>
      </c>
      <c r="AG43" s="110">
        <f t="shared" si="10"/>
        <v>101.51515151515152</v>
      </c>
      <c r="AH43" s="109">
        <f t="shared" si="10"/>
        <v>101.49253731343283</v>
      </c>
      <c r="AI43" s="107">
        <f t="shared" si="10"/>
        <v>101.44927536231883</v>
      </c>
      <c r="AJ43" s="110">
        <f t="shared" si="10"/>
        <v>101.49253731343283</v>
      </c>
      <c r="AK43" s="109">
        <f t="shared" si="10"/>
        <v>101.47058823529413</v>
      </c>
      <c r="AL43" s="107">
        <f t="shared" si="10"/>
        <v>101.42857142857142</v>
      </c>
      <c r="AM43" s="110">
        <f t="shared" si="10"/>
        <v>101.47058823529413</v>
      </c>
      <c r="AN43" s="109">
        <f t="shared" si="10"/>
        <v>101.44927536231883</v>
      </c>
      <c r="AO43" s="107">
        <f t="shared" si="10"/>
        <v>101.40845070422534</v>
      </c>
      <c r="AP43" s="110">
        <f t="shared" si="10"/>
        <v>101.44927536231883</v>
      </c>
      <c r="AQ43" s="109">
        <f t="shared" si="10"/>
        <v>101.42857142857142</v>
      </c>
      <c r="AR43" s="107">
        <f t="shared" si="10"/>
        <v>101.38888888888889</v>
      </c>
      <c r="AS43" s="110">
        <f t="shared" si="10"/>
        <v>101.42857142857142</v>
      </c>
      <c r="AT43" s="109">
        <f t="shared" si="10"/>
        <v>101.40845070422534</v>
      </c>
      <c r="AU43" s="107">
        <f t="shared" si="10"/>
        <v>101.36986301369863</v>
      </c>
      <c r="AV43" s="110">
        <f t="shared" si="10"/>
        <v>101.40845070422534</v>
      </c>
      <c r="AW43" s="109">
        <f t="shared" si="10"/>
        <v>101.38888888888889</v>
      </c>
      <c r="AX43" s="107">
        <f t="shared" si="10"/>
        <v>101.35135135135134</v>
      </c>
      <c r="AY43" s="110">
        <f>IF((ISERROR(AY42/AV42)),0,(AY42/AV42)*100)</f>
        <v>101.38888888888889</v>
      </c>
      <c r="AZ43" s="109">
        <f>IF((ISERROR(AZ42/AW42)),0,(AZ42/AW42)*100)</f>
        <v>101.36986301369863</v>
      </c>
      <c r="BA43" s="107">
        <f>IF((ISERROR(BA42/AX42)),0,(BA42/AX42)*100)</f>
        <v>101.33333333333331</v>
      </c>
      <c r="BB43" s="110">
        <f t="shared" ref="BB43:BD43" si="11">IF((ISERROR(BB42/AY42)),0,(BB42/AY42)*100)</f>
        <v>101.36986301369863</v>
      </c>
      <c r="BC43" s="109">
        <f t="shared" si="11"/>
        <v>101.35135135135134</v>
      </c>
      <c r="BD43" s="107">
        <f t="shared" si="11"/>
        <v>101.31578947368422</v>
      </c>
      <c r="BE43" s="111"/>
      <c r="BF43" s="112"/>
      <c r="BG43" s="112"/>
    </row>
    <row r="44" spans="1:59" ht="27.75" customHeight="1">
      <c r="A44" s="114" t="s">
        <v>63</v>
      </c>
      <c r="B44" s="115"/>
      <c r="C44" s="116"/>
      <c r="D44" s="117"/>
      <c r="E44" s="118"/>
      <c r="F44" s="119"/>
      <c r="G44" s="120"/>
      <c r="H44" s="118"/>
      <c r="I44" s="116"/>
      <c r="J44" s="120"/>
      <c r="K44" s="118"/>
      <c r="L44" s="116"/>
      <c r="M44" s="120"/>
      <c r="N44" s="118"/>
      <c r="O44" s="116"/>
      <c r="P44" s="120"/>
      <c r="Q44" s="118"/>
      <c r="R44" s="116"/>
      <c r="S44" s="120"/>
      <c r="T44" s="118"/>
      <c r="U44" s="116"/>
      <c r="V44" s="120"/>
      <c r="W44" s="118"/>
      <c r="X44" s="116"/>
      <c r="Y44" s="120"/>
      <c r="Z44" s="118"/>
      <c r="AA44" s="116"/>
      <c r="AB44" s="120"/>
      <c r="AC44" s="118"/>
      <c r="AD44" s="116"/>
      <c r="AE44" s="120"/>
      <c r="AF44" s="118"/>
      <c r="AG44" s="116"/>
      <c r="AH44" s="120"/>
      <c r="AI44" s="118"/>
      <c r="AJ44" s="116"/>
      <c r="AK44" s="120"/>
      <c r="AL44" s="118"/>
      <c r="AM44" s="116"/>
      <c r="AN44" s="120"/>
      <c r="AO44" s="118"/>
      <c r="AP44" s="116"/>
      <c r="AQ44" s="120"/>
      <c r="AR44" s="118"/>
      <c r="AS44" s="116"/>
      <c r="AT44" s="120"/>
      <c r="AU44" s="118"/>
      <c r="AV44" s="116"/>
      <c r="AW44" s="120"/>
      <c r="AX44" s="118"/>
      <c r="AY44" s="116"/>
      <c r="AZ44" s="120"/>
      <c r="BA44" s="118"/>
      <c r="BB44" s="116"/>
      <c r="BC44" s="120"/>
      <c r="BD44" s="118"/>
      <c r="BE44" s="121"/>
      <c r="BF44" s="122"/>
      <c r="BG44" s="122"/>
    </row>
    <row r="45" spans="1:59" ht="52.5" customHeight="1">
      <c r="A45" s="123" t="s">
        <v>87</v>
      </c>
      <c r="B45" s="124" t="s">
        <v>64</v>
      </c>
      <c r="C45" s="116">
        <v>106.09</v>
      </c>
      <c r="D45" s="117">
        <v>102.8</v>
      </c>
      <c r="E45" s="118">
        <v>102.8</v>
      </c>
      <c r="F45" s="119">
        <v>104</v>
      </c>
      <c r="G45" s="125">
        <v>103.8</v>
      </c>
      <c r="H45" s="126">
        <v>103.5</v>
      </c>
      <c r="I45" s="127">
        <v>103.8</v>
      </c>
      <c r="J45" s="125">
        <v>103.6</v>
      </c>
      <c r="K45" s="126">
        <v>103.3</v>
      </c>
      <c r="L45" s="127">
        <v>103.7</v>
      </c>
      <c r="M45" s="125">
        <v>103.5</v>
      </c>
      <c r="N45" s="126">
        <v>103.2</v>
      </c>
      <c r="O45" s="127">
        <v>104.4</v>
      </c>
      <c r="P45" s="125">
        <v>104.2</v>
      </c>
      <c r="Q45" s="126">
        <v>103.9</v>
      </c>
      <c r="R45" s="127">
        <v>104.4</v>
      </c>
      <c r="S45" s="125">
        <v>104.1</v>
      </c>
      <c r="T45" s="126">
        <v>103.8</v>
      </c>
      <c r="U45" s="127">
        <v>104.1</v>
      </c>
      <c r="V45" s="125">
        <v>103.9</v>
      </c>
      <c r="W45" s="126">
        <v>103.6</v>
      </c>
      <c r="X45" s="127">
        <v>104.5</v>
      </c>
      <c r="Y45" s="125">
        <v>104.3</v>
      </c>
      <c r="Z45" s="126">
        <v>104</v>
      </c>
      <c r="AA45" s="127">
        <v>104</v>
      </c>
      <c r="AB45" s="125">
        <v>103.8</v>
      </c>
      <c r="AC45" s="126">
        <v>103.5</v>
      </c>
      <c r="AD45" s="127">
        <v>104.2</v>
      </c>
      <c r="AE45" s="125">
        <v>104</v>
      </c>
      <c r="AF45" s="126">
        <v>103.7</v>
      </c>
      <c r="AG45" s="127">
        <v>104.5</v>
      </c>
      <c r="AH45" s="125">
        <v>104.3</v>
      </c>
      <c r="AI45" s="126">
        <v>104</v>
      </c>
      <c r="AJ45" s="127">
        <v>104.2</v>
      </c>
      <c r="AK45" s="125">
        <v>104</v>
      </c>
      <c r="AL45" s="126">
        <v>103.7</v>
      </c>
      <c r="AM45" s="127">
        <v>104</v>
      </c>
      <c r="AN45" s="125">
        <v>103.8</v>
      </c>
      <c r="AO45" s="126">
        <v>103.5</v>
      </c>
      <c r="AP45" s="127">
        <v>104.5</v>
      </c>
      <c r="AQ45" s="125">
        <v>104.3</v>
      </c>
      <c r="AR45" s="126">
        <v>104</v>
      </c>
      <c r="AS45" s="127">
        <v>104.3</v>
      </c>
      <c r="AT45" s="125">
        <v>104.1</v>
      </c>
      <c r="AU45" s="126">
        <v>103.8</v>
      </c>
      <c r="AV45" s="127">
        <v>104.2</v>
      </c>
      <c r="AW45" s="125">
        <v>104</v>
      </c>
      <c r="AX45" s="126">
        <v>103.7</v>
      </c>
      <c r="AY45" s="127">
        <v>104.1</v>
      </c>
      <c r="AZ45" s="125">
        <v>103.9</v>
      </c>
      <c r="BA45" s="126">
        <v>103.6</v>
      </c>
      <c r="BB45" s="127">
        <v>103.9</v>
      </c>
      <c r="BC45" s="125">
        <v>103.7</v>
      </c>
      <c r="BD45" s="126">
        <v>103.4</v>
      </c>
      <c r="BE45" s="128">
        <v>211.45438597365515</v>
      </c>
      <c r="BF45" s="128">
        <v>204.46094687792993</v>
      </c>
      <c r="BG45" s="128">
        <v>194.65873139943969</v>
      </c>
    </row>
    <row r="46" spans="1:59" ht="22.5">
      <c r="A46" s="225" t="s">
        <v>65</v>
      </c>
      <c r="B46" s="129" t="s">
        <v>52</v>
      </c>
      <c r="C46" s="130">
        <v>1534134.125</v>
      </c>
      <c r="D46" s="120">
        <v>1612364.4255115008</v>
      </c>
      <c r="E46" s="118">
        <v>1664269.6000083042</v>
      </c>
      <c r="F46" s="119">
        <v>1734476.8130846545</v>
      </c>
      <c r="G46" s="120">
        <v>1738021.7073326721</v>
      </c>
      <c r="H46" s="118">
        <v>1738136.5986134382</v>
      </c>
      <c r="I46" s="116">
        <v>1807699.486225836</v>
      </c>
      <c r="J46" s="120">
        <v>1815085.589835803</v>
      </c>
      <c r="K46" s="118">
        <v>1815315.0780016705</v>
      </c>
      <c r="L46" s="116">
        <v>1885936.7854736042</v>
      </c>
      <c r="M46" s="120">
        <v>1895608.288107191</v>
      </c>
      <c r="N46" s="118">
        <v>1895951.3737665049</v>
      </c>
      <c r="O46" s="116">
        <v>1988727.8840290576</v>
      </c>
      <c r="P46" s="120">
        <v>2001004.1089259512</v>
      </c>
      <c r="Q46" s="118">
        <v>2001491.4029385913</v>
      </c>
      <c r="R46" s="116">
        <v>2101319.7131833625</v>
      </c>
      <c r="S46" s="120">
        <v>2116466.0480191968</v>
      </c>
      <c r="T46" s="118">
        <v>2117089.5404067123</v>
      </c>
      <c r="U46" s="116">
        <v>2224753.3344554668</v>
      </c>
      <c r="V46" s="120">
        <v>2243060.3482154175</v>
      </c>
      <c r="W46" s="118">
        <v>2243797.3494000537</v>
      </c>
      <c r="X46" s="116">
        <v>2355159.4759079083</v>
      </c>
      <c r="Y46" s="120">
        <v>2377002.4538487531</v>
      </c>
      <c r="Z46" s="118">
        <v>2377931.5549471891</v>
      </c>
      <c r="AA46" s="116">
        <v>2469165.6806581821</v>
      </c>
      <c r="AB46" s="120">
        <v>2494640.3052897286</v>
      </c>
      <c r="AC46" s="118">
        <v>2495743.7959054932</v>
      </c>
      <c r="AD46" s="116">
        <v>2603816.6927215145</v>
      </c>
      <c r="AE46" s="120">
        <v>2633402.1776311649</v>
      </c>
      <c r="AF46" s="118">
        <v>2634716.7934366949</v>
      </c>
      <c r="AG46" s="116">
        <v>2745477.3398890286</v>
      </c>
      <c r="AH46" s="120">
        <v>2779598.1329245362</v>
      </c>
      <c r="AI46" s="118">
        <v>2781207.0471517746</v>
      </c>
      <c r="AJ46" s="116">
        <v>2889559.9906864045</v>
      </c>
      <c r="AK46" s="120">
        <v>2928501.2049053032</v>
      </c>
      <c r="AL46" s="118">
        <v>2930363.1810905244</v>
      </c>
      <c r="AM46" s="116">
        <v>3047353.082657807</v>
      </c>
      <c r="AN46" s="120">
        <v>3091571.8659992502</v>
      </c>
      <c r="AO46" s="118">
        <v>3093660.5997199751</v>
      </c>
      <c r="AP46" s="116">
        <v>3225976.7309508775</v>
      </c>
      <c r="AQ46" s="120">
        <v>3276181.9884055294</v>
      </c>
      <c r="AR46" s="118">
        <v>3281813.9437343441</v>
      </c>
      <c r="AS46" s="116">
        <v>3388659.5115159992</v>
      </c>
      <c r="AT46" s="120">
        <v>3444964.3320842059</v>
      </c>
      <c r="AU46" s="118">
        <v>3451083.3433242743</v>
      </c>
      <c r="AV46" s="116">
        <v>3535320.6951744114</v>
      </c>
      <c r="AW46" s="120">
        <v>3597793.2847484578</v>
      </c>
      <c r="AX46" s="118">
        <v>3604380.4654347389</v>
      </c>
      <c r="AY46" s="116">
        <v>3710205.9393232991</v>
      </c>
      <c r="AZ46" s="120">
        <v>3779640.1485327841</v>
      </c>
      <c r="BA46" s="118">
        <v>3783049.6051063393</v>
      </c>
      <c r="BB46" s="116">
        <v>3909243.6471442371</v>
      </c>
      <c r="BC46" s="120">
        <v>3982500.9945848356</v>
      </c>
      <c r="BD46" s="118">
        <v>3990076.994745784</v>
      </c>
      <c r="BE46" s="131">
        <v>254.8175927671407</v>
      </c>
      <c r="BF46" s="131">
        <v>259.59275200822714</v>
      </c>
      <c r="BG46" s="131">
        <v>260.08658107033398</v>
      </c>
    </row>
    <row r="47" spans="1:59" ht="37.5" customHeight="1">
      <c r="A47" s="225"/>
      <c r="B47" s="129" t="s">
        <v>54</v>
      </c>
      <c r="C47" s="130">
        <v>98</v>
      </c>
      <c r="D47" s="132">
        <v>102.6360463</v>
      </c>
      <c r="E47" s="133">
        <v>100.7999963</v>
      </c>
      <c r="F47" s="134">
        <v>100.5</v>
      </c>
      <c r="G47" s="132">
        <v>100.9</v>
      </c>
      <c r="H47" s="133">
        <v>101.20000330000001</v>
      </c>
      <c r="I47" s="130">
        <v>100.6</v>
      </c>
      <c r="J47" s="132">
        <v>101</v>
      </c>
      <c r="K47" s="133">
        <v>101.3</v>
      </c>
      <c r="L47" s="130">
        <v>100.8000035</v>
      </c>
      <c r="M47" s="132">
        <v>101.100003</v>
      </c>
      <c r="N47" s="133">
        <v>101.4</v>
      </c>
      <c r="O47" s="130">
        <v>101.2</v>
      </c>
      <c r="P47" s="132">
        <v>101.5</v>
      </c>
      <c r="Q47" s="133">
        <v>101.8</v>
      </c>
      <c r="R47" s="130">
        <v>101.5</v>
      </c>
      <c r="S47" s="132">
        <v>101.8</v>
      </c>
      <c r="T47" s="133">
        <v>102.1</v>
      </c>
      <c r="U47" s="130">
        <v>101.9</v>
      </c>
      <c r="V47" s="132">
        <v>102.2</v>
      </c>
      <c r="W47" s="133">
        <v>102.5</v>
      </c>
      <c r="X47" s="130">
        <v>101.4</v>
      </c>
      <c r="Y47" s="132">
        <v>101.7</v>
      </c>
      <c r="Z47" s="133">
        <v>102</v>
      </c>
      <c r="AA47" s="130">
        <v>101.1</v>
      </c>
      <c r="AB47" s="132">
        <v>101.4</v>
      </c>
      <c r="AC47" s="133">
        <v>101.7</v>
      </c>
      <c r="AD47" s="130">
        <v>101.3</v>
      </c>
      <c r="AE47" s="132">
        <v>101.6</v>
      </c>
      <c r="AF47" s="133">
        <v>101.9</v>
      </c>
      <c r="AG47" s="130">
        <v>100.9</v>
      </c>
      <c r="AH47" s="132">
        <v>101.2</v>
      </c>
      <c r="AI47" s="133">
        <v>101.5</v>
      </c>
      <c r="AJ47" s="130">
        <v>101.2</v>
      </c>
      <c r="AK47" s="132">
        <v>101.5</v>
      </c>
      <c r="AL47" s="133">
        <v>101.8</v>
      </c>
      <c r="AM47" s="130">
        <v>101.6</v>
      </c>
      <c r="AN47" s="132">
        <v>101.9</v>
      </c>
      <c r="AO47" s="133">
        <v>102.2</v>
      </c>
      <c r="AP47" s="130">
        <v>101.4</v>
      </c>
      <c r="AQ47" s="132">
        <v>101.7</v>
      </c>
      <c r="AR47" s="133">
        <v>102.1</v>
      </c>
      <c r="AS47" s="130">
        <v>101.1</v>
      </c>
      <c r="AT47" s="132">
        <v>101.4</v>
      </c>
      <c r="AU47" s="133">
        <v>101.7</v>
      </c>
      <c r="AV47" s="130">
        <v>100.8</v>
      </c>
      <c r="AW47" s="132">
        <v>101.1</v>
      </c>
      <c r="AX47" s="133">
        <v>101.4</v>
      </c>
      <c r="AY47" s="130">
        <v>101.3</v>
      </c>
      <c r="AZ47" s="132">
        <v>101.6</v>
      </c>
      <c r="BA47" s="133">
        <v>101.9</v>
      </c>
      <c r="BB47" s="130">
        <v>101.9</v>
      </c>
      <c r="BC47" s="132">
        <v>102.1</v>
      </c>
      <c r="BD47" s="133">
        <v>102.5</v>
      </c>
      <c r="BE47" s="128">
        <v>126.82444582358748</v>
      </c>
      <c r="BF47" s="128">
        <v>133.50321452404157</v>
      </c>
      <c r="BG47" s="128">
        <v>140.64635025984242</v>
      </c>
    </row>
    <row r="48" spans="1:59" ht="36.75" customHeight="1">
      <c r="A48" s="135" t="s">
        <v>42</v>
      </c>
      <c r="B48" s="136" t="s">
        <v>56</v>
      </c>
      <c r="C48" s="137">
        <v>106.300003051</v>
      </c>
      <c r="D48" s="138">
        <v>102.40000152499999</v>
      </c>
      <c r="E48" s="139">
        <v>102.4</v>
      </c>
      <c r="F48" s="140">
        <v>103.7</v>
      </c>
      <c r="G48" s="138">
        <v>103.5</v>
      </c>
      <c r="H48" s="139">
        <v>103.2</v>
      </c>
      <c r="I48" s="137">
        <v>103.6</v>
      </c>
      <c r="J48" s="138">
        <v>103.4</v>
      </c>
      <c r="K48" s="139">
        <v>103.1</v>
      </c>
      <c r="L48" s="137">
        <v>103.5</v>
      </c>
      <c r="M48" s="138">
        <v>103.3</v>
      </c>
      <c r="N48" s="139">
        <v>103</v>
      </c>
      <c r="O48" s="137">
        <v>104.2</v>
      </c>
      <c r="P48" s="138">
        <v>104</v>
      </c>
      <c r="Q48" s="139">
        <v>103.7</v>
      </c>
      <c r="R48" s="137">
        <v>104.1</v>
      </c>
      <c r="S48" s="138">
        <v>103.9</v>
      </c>
      <c r="T48" s="139">
        <v>103.6</v>
      </c>
      <c r="U48" s="137">
        <v>103.9</v>
      </c>
      <c r="V48" s="138">
        <v>103.7</v>
      </c>
      <c r="W48" s="139">
        <v>103.4</v>
      </c>
      <c r="X48" s="137">
        <v>104.4</v>
      </c>
      <c r="Y48" s="138">
        <v>104.2</v>
      </c>
      <c r="Z48" s="139">
        <v>103.9</v>
      </c>
      <c r="AA48" s="137">
        <v>103.7</v>
      </c>
      <c r="AB48" s="138">
        <v>103.5</v>
      </c>
      <c r="AC48" s="139">
        <v>103.2</v>
      </c>
      <c r="AD48" s="137">
        <v>104.1</v>
      </c>
      <c r="AE48" s="138">
        <v>103.9</v>
      </c>
      <c r="AF48" s="139">
        <v>103.6</v>
      </c>
      <c r="AG48" s="137">
        <v>104.5</v>
      </c>
      <c r="AH48" s="138">
        <v>104.3</v>
      </c>
      <c r="AI48" s="139">
        <v>104</v>
      </c>
      <c r="AJ48" s="137">
        <v>104</v>
      </c>
      <c r="AK48" s="138">
        <v>103.8</v>
      </c>
      <c r="AL48" s="139">
        <v>103.5</v>
      </c>
      <c r="AM48" s="137">
        <v>103.8</v>
      </c>
      <c r="AN48" s="138">
        <v>103.6</v>
      </c>
      <c r="AO48" s="139">
        <v>103.3</v>
      </c>
      <c r="AP48" s="137">
        <v>104.4</v>
      </c>
      <c r="AQ48" s="138">
        <v>104.2</v>
      </c>
      <c r="AR48" s="139">
        <v>103.9</v>
      </c>
      <c r="AS48" s="137">
        <v>103.9</v>
      </c>
      <c r="AT48" s="138">
        <v>103.7</v>
      </c>
      <c r="AU48" s="139">
        <v>103.4</v>
      </c>
      <c r="AV48" s="137">
        <v>103.5</v>
      </c>
      <c r="AW48" s="138">
        <v>103.3</v>
      </c>
      <c r="AX48" s="139">
        <v>103</v>
      </c>
      <c r="AY48" s="137">
        <v>103.6</v>
      </c>
      <c r="AZ48" s="138">
        <v>103.4</v>
      </c>
      <c r="BA48" s="139">
        <v>103.1</v>
      </c>
      <c r="BB48" s="137">
        <v>103.4</v>
      </c>
      <c r="BC48" s="138">
        <v>103.2</v>
      </c>
      <c r="BD48" s="139">
        <v>102.9</v>
      </c>
      <c r="BE48" s="128">
        <v>200.92151092194911</v>
      </c>
      <c r="BF48" s="128">
        <v>194.44681757942155</v>
      </c>
      <c r="BG48" s="128">
        <v>184.92238198135053</v>
      </c>
    </row>
    <row r="49" spans="1:59" ht="22.5">
      <c r="A49" s="225" t="s">
        <v>66</v>
      </c>
      <c r="B49" s="129" t="s">
        <v>52</v>
      </c>
      <c r="C49" s="130">
        <v>293421.8</v>
      </c>
      <c r="D49" s="120">
        <v>307935.39998892031</v>
      </c>
      <c r="E49" s="118">
        <v>323053.18051597639</v>
      </c>
      <c r="F49" s="119">
        <v>340191.79784870998</v>
      </c>
      <c r="G49" s="120">
        <v>340901.86873948411</v>
      </c>
      <c r="H49" s="118">
        <v>341280.81012022938</v>
      </c>
      <c r="I49" s="116">
        <v>357234.1024840576</v>
      </c>
      <c r="J49" s="120">
        <v>358722.87230229378</v>
      </c>
      <c r="K49" s="118">
        <v>359159.48791999789</v>
      </c>
      <c r="L49" s="116">
        <v>375470.90341586876</v>
      </c>
      <c r="M49" s="120">
        <v>377069.3948833223</v>
      </c>
      <c r="N49" s="118">
        <v>377573.59486565611</v>
      </c>
      <c r="O49" s="116">
        <v>395766.23215820669</v>
      </c>
      <c r="P49" s="120">
        <v>397488.8338244388</v>
      </c>
      <c r="Q49" s="118">
        <v>398071.31018372282</v>
      </c>
      <c r="R49" s="116">
        <v>415158.77753395884</v>
      </c>
      <c r="S49" s="120">
        <v>417003.15063221584</v>
      </c>
      <c r="T49" s="118">
        <v>417664.38007096568</v>
      </c>
      <c r="U49" s="116">
        <v>437554.51778802829</v>
      </c>
      <c r="V49" s="120">
        <v>439543.42193333892</v>
      </c>
      <c r="W49" s="118">
        <v>440301.78947081201</v>
      </c>
      <c r="X49" s="116">
        <v>461688.27477114479</v>
      </c>
      <c r="Y49" s="120">
        <v>463828.19599515595</v>
      </c>
      <c r="Z49" s="118">
        <v>464683.9413645477</v>
      </c>
      <c r="AA49" s="116">
        <v>488980.51544596627</v>
      </c>
      <c r="AB49" s="120">
        <v>491296.10176198912</v>
      </c>
      <c r="AC49" s="118">
        <v>492269.4388597128</v>
      </c>
      <c r="AD49" s="116">
        <v>514870.07781676843</v>
      </c>
      <c r="AE49" s="120">
        <v>517360.34255266614</v>
      </c>
      <c r="AF49" s="118">
        <v>518456.20392929413</v>
      </c>
      <c r="AG49" s="116">
        <v>541128.45178542356</v>
      </c>
      <c r="AH49" s="120">
        <v>543796.42133642221</v>
      </c>
      <c r="AI49" s="118">
        <v>545016.71525659179</v>
      </c>
      <c r="AJ49" s="116">
        <v>570828.8279901183</v>
      </c>
      <c r="AK49" s="120">
        <v>573705.22450992535</v>
      </c>
      <c r="AL49" s="118">
        <v>575077.65720328433</v>
      </c>
      <c r="AM49" s="116">
        <v>601112.43897264998</v>
      </c>
      <c r="AN49" s="120">
        <v>604197.6571926279</v>
      </c>
      <c r="AO49" s="118">
        <v>605718.94493438979</v>
      </c>
      <c r="AP49" s="116">
        <v>636646.59969007922</v>
      </c>
      <c r="AQ49" s="120">
        <v>639978.24245157535</v>
      </c>
      <c r="AR49" s="118">
        <v>641676.84438147489</v>
      </c>
      <c r="AS49" s="116">
        <v>678823.16362634767</v>
      </c>
      <c r="AT49" s="120">
        <v>682447.19862066198</v>
      </c>
      <c r="AU49" s="118">
        <v>684356.69633181999</v>
      </c>
      <c r="AV49" s="116">
        <v>720349.49183802574</v>
      </c>
      <c r="AW49" s="120">
        <v>724267.56295213616</v>
      </c>
      <c r="AX49" s="118">
        <v>726392.62204730569</v>
      </c>
      <c r="AY49" s="116">
        <v>766497.24133364495</v>
      </c>
      <c r="AZ49" s="120">
        <v>770753.22794509307</v>
      </c>
      <c r="BA49" s="118">
        <v>773134.5344908057</v>
      </c>
      <c r="BB49" s="116">
        <v>813344.01972947479</v>
      </c>
      <c r="BC49" s="120">
        <v>817944.90658571536</v>
      </c>
      <c r="BD49" s="118">
        <v>820587.98594878241</v>
      </c>
      <c r="BE49" s="131">
        <v>277.19277154235806</v>
      </c>
      <c r="BF49" s="131">
        <v>278.76078279995397</v>
      </c>
      <c r="BG49" s="131">
        <v>279.66156091632672</v>
      </c>
    </row>
    <row r="50" spans="1:59" ht="39.75" customHeight="1">
      <c r="A50" s="225"/>
      <c r="B50" s="129" t="s">
        <v>54</v>
      </c>
      <c r="C50" s="130">
        <v>99.9</v>
      </c>
      <c r="D50" s="132">
        <v>100.2352717</v>
      </c>
      <c r="E50" s="133">
        <v>100.2</v>
      </c>
      <c r="F50" s="134">
        <v>100.1</v>
      </c>
      <c r="G50" s="132">
        <v>100.5</v>
      </c>
      <c r="H50" s="133">
        <v>100.9</v>
      </c>
      <c r="I50" s="130">
        <v>100.2000158</v>
      </c>
      <c r="J50" s="132">
        <v>100.6000049</v>
      </c>
      <c r="K50" s="133">
        <v>100.9</v>
      </c>
      <c r="L50" s="130">
        <v>100.1</v>
      </c>
      <c r="M50" s="132">
        <v>100.3</v>
      </c>
      <c r="N50" s="133">
        <v>100.6</v>
      </c>
      <c r="O50" s="130">
        <v>100.1</v>
      </c>
      <c r="P50" s="132">
        <v>100.3</v>
      </c>
      <c r="Q50" s="133">
        <v>100.6</v>
      </c>
      <c r="R50" s="130">
        <v>100</v>
      </c>
      <c r="S50" s="132">
        <v>100.2</v>
      </c>
      <c r="T50" s="133">
        <v>100.5</v>
      </c>
      <c r="U50" s="130">
        <v>99.9</v>
      </c>
      <c r="V50" s="132">
        <v>100.1</v>
      </c>
      <c r="W50" s="133">
        <v>100.4</v>
      </c>
      <c r="X50" s="130">
        <v>100.3</v>
      </c>
      <c r="Y50" s="132">
        <v>100.5</v>
      </c>
      <c r="Z50" s="133">
        <v>100.8</v>
      </c>
      <c r="AA50" s="130">
        <v>100.2</v>
      </c>
      <c r="AB50" s="132">
        <v>100.4</v>
      </c>
      <c r="AC50" s="133">
        <v>100.7</v>
      </c>
      <c r="AD50" s="130">
        <v>99.9</v>
      </c>
      <c r="AE50" s="132">
        <v>100.1</v>
      </c>
      <c r="AF50" s="133">
        <v>100.4</v>
      </c>
      <c r="AG50" s="130">
        <v>100</v>
      </c>
      <c r="AH50" s="132">
        <v>100.2</v>
      </c>
      <c r="AI50" s="133">
        <v>100.5</v>
      </c>
      <c r="AJ50" s="130">
        <v>99.8</v>
      </c>
      <c r="AK50" s="132">
        <v>100</v>
      </c>
      <c r="AL50" s="133">
        <v>100.3</v>
      </c>
      <c r="AM50" s="130">
        <v>100.1</v>
      </c>
      <c r="AN50" s="132">
        <v>100.3</v>
      </c>
      <c r="AO50" s="133">
        <v>100.6</v>
      </c>
      <c r="AP50" s="130">
        <v>100.2</v>
      </c>
      <c r="AQ50" s="132">
        <v>100.4</v>
      </c>
      <c r="AR50" s="133">
        <v>100.7</v>
      </c>
      <c r="AS50" s="130">
        <v>100.4</v>
      </c>
      <c r="AT50" s="132">
        <v>100.6</v>
      </c>
      <c r="AU50" s="133">
        <v>100.9</v>
      </c>
      <c r="AV50" s="130">
        <v>100.3</v>
      </c>
      <c r="AW50" s="132">
        <v>100.5</v>
      </c>
      <c r="AX50" s="133">
        <v>100.8</v>
      </c>
      <c r="AY50" s="130">
        <v>100.1</v>
      </c>
      <c r="AZ50" s="132">
        <v>100.3</v>
      </c>
      <c r="BA50" s="133">
        <v>100.6</v>
      </c>
      <c r="BB50" s="130">
        <v>100.2</v>
      </c>
      <c r="BC50" s="132">
        <v>100.4</v>
      </c>
      <c r="BD50" s="133">
        <v>100.7</v>
      </c>
      <c r="BE50" s="128">
        <v>102.35916443319192</v>
      </c>
      <c r="BF50" s="128">
        <v>106.31411537804922</v>
      </c>
      <c r="BG50" s="128">
        <v>111.96020192803516</v>
      </c>
    </row>
    <row r="51" spans="1:59" ht="37.5" customHeight="1">
      <c r="A51" s="135" t="s">
        <v>42</v>
      </c>
      <c r="B51" s="136" t="s">
        <v>56</v>
      </c>
      <c r="C51" s="137">
        <v>105.199996948242</v>
      </c>
      <c r="D51" s="138">
        <v>104.699996948242</v>
      </c>
      <c r="E51" s="139">
        <v>104.7</v>
      </c>
      <c r="F51" s="140">
        <v>105.2</v>
      </c>
      <c r="G51" s="138">
        <v>105</v>
      </c>
      <c r="H51" s="139">
        <v>104.7</v>
      </c>
      <c r="I51" s="137">
        <v>104.8</v>
      </c>
      <c r="J51" s="138">
        <v>104.6</v>
      </c>
      <c r="K51" s="139">
        <v>104.3</v>
      </c>
      <c r="L51" s="137">
        <v>105</v>
      </c>
      <c r="M51" s="138">
        <v>104.8</v>
      </c>
      <c r="N51" s="139">
        <v>104.5</v>
      </c>
      <c r="O51" s="137">
        <v>105.3</v>
      </c>
      <c r="P51" s="138">
        <v>105.1</v>
      </c>
      <c r="Q51" s="139">
        <v>104.8</v>
      </c>
      <c r="R51" s="137">
        <v>104.9</v>
      </c>
      <c r="S51" s="138">
        <v>104.7</v>
      </c>
      <c r="T51" s="139">
        <v>104.4</v>
      </c>
      <c r="U51" s="137">
        <v>105.5</v>
      </c>
      <c r="V51" s="138">
        <v>105.3</v>
      </c>
      <c r="W51" s="139">
        <v>105</v>
      </c>
      <c r="X51" s="137">
        <v>105.2</v>
      </c>
      <c r="Y51" s="138">
        <v>105</v>
      </c>
      <c r="Z51" s="139">
        <v>104.7</v>
      </c>
      <c r="AA51" s="137">
        <v>105.7</v>
      </c>
      <c r="AB51" s="138">
        <v>105.5</v>
      </c>
      <c r="AC51" s="139">
        <v>105.2</v>
      </c>
      <c r="AD51" s="137">
        <v>105.4</v>
      </c>
      <c r="AE51" s="138">
        <v>105.2</v>
      </c>
      <c r="AF51" s="139">
        <v>104.9</v>
      </c>
      <c r="AG51" s="137">
        <v>105.1</v>
      </c>
      <c r="AH51" s="138">
        <v>104.9</v>
      </c>
      <c r="AI51" s="139">
        <v>104.6</v>
      </c>
      <c r="AJ51" s="137">
        <v>105.7</v>
      </c>
      <c r="AK51" s="138">
        <v>105.5</v>
      </c>
      <c r="AL51" s="139">
        <v>105.2</v>
      </c>
      <c r="AM51" s="137">
        <v>105.2</v>
      </c>
      <c r="AN51" s="138">
        <v>105</v>
      </c>
      <c r="AO51" s="139">
        <v>104.7</v>
      </c>
      <c r="AP51" s="137">
        <v>105.7</v>
      </c>
      <c r="AQ51" s="138">
        <v>105.5</v>
      </c>
      <c r="AR51" s="139">
        <v>105.2</v>
      </c>
      <c r="AS51" s="137">
        <v>106.2</v>
      </c>
      <c r="AT51" s="138">
        <v>106</v>
      </c>
      <c r="AU51" s="139">
        <v>105.7</v>
      </c>
      <c r="AV51" s="137">
        <v>105.8</v>
      </c>
      <c r="AW51" s="138">
        <v>105.6</v>
      </c>
      <c r="AX51" s="139">
        <v>105.3</v>
      </c>
      <c r="AY51" s="137">
        <v>106.3</v>
      </c>
      <c r="AZ51" s="138">
        <v>106.1</v>
      </c>
      <c r="BA51" s="139">
        <v>105.8</v>
      </c>
      <c r="BB51" s="137">
        <v>105.9</v>
      </c>
      <c r="BC51" s="138">
        <v>105.7</v>
      </c>
      <c r="BD51" s="139">
        <v>105.4</v>
      </c>
      <c r="BE51" s="128">
        <v>270.80405851034192</v>
      </c>
      <c r="BF51" s="128">
        <v>262.20486509123486</v>
      </c>
      <c r="BG51" s="128">
        <v>249.786581392632</v>
      </c>
    </row>
    <row r="52" spans="1:59" s="92" customFormat="1" ht="31.5">
      <c r="A52" s="143" t="s">
        <v>67</v>
      </c>
      <c r="B52" s="177"/>
      <c r="C52" s="82"/>
      <c r="D52" s="83"/>
      <c r="E52" s="84"/>
      <c r="F52" s="85"/>
      <c r="G52" s="86"/>
      <c r="H52" s="84"/>
      <c r="I52" s="82"/>
      <c r="J52" s="86"/>
      <c r="K52" s="84"/>
      <c r="L52" s="82"/>
      <c r="M52" s="86"/>
      <c r="N52" s="84"/>
      <c r="O52" s="82"/>
      <c r="P52" s="86"/>
      <c r="Q52" s="84"/>
      <c r="R52" s="82"/>
      <c r="S52" s="86"/>
      <c r="T52" s="84"/>
      <c r="U52" s="82"/>
      <c r="V52" s="86"/>
      <c r="W52" s="84"/>
      <c r="X52" s="82"/>
      <c r="Y52" s="86"/>
      <c r="Z52" s="84"/>
      <c r="AA52" s="82"/>
      <c r="AB52" s="86"/>
      <c r="AC52" s="84"/>
      <c r="AD52" s="82"/>
      <c r="AE52" s="86"/>
      <c r="AF52" s="84"/>
      <c r="AG52" s="82"/>
      <c r="AH52" s="86"/>
      <c r="AI52" s="84"/>
      <c r="AJ52" s="82"/>
      <c r="AK52" s="86"/>
      <c r="AL52" s="84"/>
      <c r="AM52" s="82"/>
      <c r="AN52" s="86"/>
      <c r="AO52" s="84"/>
      <c r="AP52" s="82"/>
      <c r="AQ52" s="86"/>
      <c r="AR52" s="84"/>
      <c r="AS52" s="82"/>
      <c r="AT52" s="86"/>
      <c r="AU52" s="84"/>
      <c r="AV52" s="82"/>
      <c r="AW52" s="86"/>
      <c r="AX52" s="84"/>
      <c r="AY52" s="82"/>
      <c r="AZ52" s="86"/>
      <c r="BA52" s="84"/>
      <c r="BB52" s="82"/>
      <c r="BC52" s="86"/>
      <c r="BD52" s="84"/>
      <c r="BE52" s="90"/>
      <c r="BF52" s="91"/>
      <c r="BG52" s="91"/>
    </row>
    <row r="53" spans="1:59" s="103" customFormat="1" ht="33" customHeight="1">
      <c r="A53" s="218" t="s">
        <v>68</v>
      </c>
      <c r="B53" s="178" t="s">
        <v>69</v>
      </c>
      <c r="C53" s="70">
        <v>116</v>
      </c>
      <c r="D53" s="71">
        <v>107</v>
      </c>
      <c r="E53" s="72">
        <v>103</v>
      </c>
      <c r="F53" s="73">
        <v>102</v>
      </c>
      <c r="G53" s="71">
        <v>103</v>
      </c>
      <c r="H53" s="72">
        <v>104</v>
      </c>
      <c r="I53" s="70">
        <v>101</v>
      </c>
      <c r="J53" s="71">
        <v>101</v>
      </c>
      <c r="K53" s="72">
        <v>102</v>
      </c>
      <c r="L53" s="70">
        <v>98</v>
      </c>
      <c r="M53" s="71">
        <v>99</v>
      </c>
      <c r="N53" s="72">
        <v>100</v>
      </c>
      <c r="O53" s="70">
        <v>96</v>
      </c>
      <c r="P53" s="71">
        <v>97</v>
      </c>
      <c r="Q53" s="72">
        <v>98</v>
      </c>
      <c r="R53" s="70">
        <v>94</v>
      </c>
      <c r="S53" s="71">
        <v>95</v>
      </c>
      <c r="T53" s="72">
        <v>97</v>
      </c>
      <c r="U53" s="70">
        <v>92</v>
      </c>
      <c r="V53" s="71">
        <v>94</v>
      </c>
      <c r="W53" s="72">
        <v>96</v>
      </c>
      <c r="X53" s="70">
        <v>90</v>
      </c>
      <c r="Y53" s="71">
        <v>93</v>
      </c>
      <c r="Z53" s="72">
        <v>96</v>
      </c>
      <c r="AA53" s="70">
        <v>89</v>
      </c>
      <c r="AB53" s="71">
        <v>92</v>
      </c>
      <c r="AC53" s="72">
        <v>96</v>
      </c>
      <c r="AD53" s="70">
        <v>88</v>
      </c>
      <c r="AE53" s="71">
        <v>91</v>
      </c>
      <c r="AF53" s="72">
        <v>96</v>
      </c>
      <c r="AG53" s="70">
        <v>87</v>
      </c>
      <c r="AH53" s="71">
        <v>90</v>
      </c>
      <c r="AI53" s="72">
        <v>97</v>
      </c>
      <c r="AJ53" s="70">
        <v>86</v>
      </c>
      <c r="AK53" s="71">
        <v>90</v>
      </c>
      <c r="AL53" s="72">
        <v>98</v>
      </c>
      <c r="AM53" s="70">
        <v>85</v>
      </c>
      <c r="AN53" s="71">
        <v>91</v>
      </c>
      <c r="AO53" s="72">
        <v>99</v>
      </c>
      <c r="AP53" s="70">
        <v>84</v>
      </c>
      <c r="AQ53" s="71">
        <v>92</v>
      </c>
      <c r="AR53" s="72">
        <v>101</v>
      </c>
      <c r="AS53" s="70">
        <v>83</v>
      </c>
      <c r="AT53" s="71">
        <v>93</v>
      </c>
      <c r="AU53" s="72">
        <v>104</v>
      </c>
      <c r="AV53" s="70">
        <v>82</v>
      </c>
      <c r="AW53" s="71">
        <v>95</v>
      </c>
      <c r="AX53" s="72">
        <v>108</v>
      </c>
      <c r="AY53" s="70">
        <v>81</v>
      </c>
      <c r="AZ53" s="71">
        <v>97</v>
      </c>
      <c r="BA53" s="72">
        <v>112</v>
      </c>
      <c r="BB53" s="70">
        <v>81</v>
      </c>
      <c r="BC53" s="71">
        <v>100</v>
      </c>
      <c r="BD53" s="72">
        <v>116</v>
      </c>
      <c r="BE53" s="95">
        <f>IF((ISERROR(BB53/$C53)),0,(BB53/$C53)*100)</f>
        <v>69.827586206896555</v>
      </c>
      <c r="BF53" s="95">
        <f>IF((ISERROR(BC53/$C53)),0,(BC53/$C53)*100)</f>
        <v>86.206896551724128</v>
      </c>
      <c r="BG53" s="95">
        <f>IF((ISERROR(BD53/$C53)),0,(BD53/$C53)*100)</f>
        <v>100</v>
      </c>
    </row>
    <row r="54" spans="1:59" s="113" customFormat="1">
      <c r="A54" s="218"/>
      <c r="B54" s="144" t="s">
        <v>36</v>
      </c>
      <c r="C54" s="105"/>
      <c r="D54" s="106">
        <f>IF((ISERROR(D53/C53)),0,(D53/C53)*100)</f>
        <v>92.241379310344826</v>
      </c>
      <c r="E54" s="107">
        <f>IF((ISERROR(E53/D53)),0,(E53/D53)*100)</f>
        <v>96.261682242990659</v>
      </c>
      <c r="F54" s="108">
        <f>IF((ISERROR(F53/E53)),0,(F53/E53)*100)</f>
        <v>99.029126213592235</v>
      </c>
      <c r="G54" s="109">
        <f>IF((ISERROR(G53/E53)),0,(G53/E53)*100)</f>
        <v>100</v>
      </c>
      <c r="H54" s="107">
        <f t="shared" ref="H54:BD54" si="12">IF((ISERROR(H53/E53)),0,(H53/E53)*100)</f>
        <v>100.97087378640776</v>
      </c>
      <c r="I54" s="110">
        <f t="shared" si="12"/>
        <v>99.019607843137265</v>
      </c>
      <c r="J54" s="109">
        <f t="shared" si="12"/>
        <v>98.05825242718447</v>
      </c>
      <c r="K54" s="107">
        <f t="shared" si="12"/>
        <v>98.076923076923066</v>
      </c>
      <c r="L54" s="110">
        <f t="shared" si="12"/>
        <v>97.029702970297024</v>
      </c>
      <c r="M54" s="109">
        <f t="shared" si="12"/>
        <v>98.019801980198025</v>
      </c>
      <c r="N54" s="107">
        <f t="shared" si="12"/>
        <v>98.039215686274503</v>
      </c>
      <c r="O54" s="110">
        <f t="shared" si="12"/>
        <v>97.959183673469383</v>
      </c>
      <c r="P54" s="109">
        <f t="shared" si="12"/>
        <v>97.979797979797979</v>
      </c>
      <c r="Q54" s="107">
        <f t="shared" si="12"/>
        <v>98</v>
      </c>
      <c r="R54" s="110">
        <f t="shared" si="12"/>
        <v>97.916666666666657</v>
      </c>
      <c r="S54" s="109">
        <f t="shared" si="12"/>
        <v>97.9381443298969</v>
      </c>
      <c r="T54" s="107">
        <f t="shared" si="12"/>
        <v>98.979591836734699</v>
      </c>
      <c r="U54" s="110">
        <f t="shared" si="12"/>
        <v>97.872340425531917</v>
      </c>
      <c r="V54" s="109">
        <f t="shared" si="12"/>
        <v>98.94736842105263</v>
      </c>
      <c r="W54" s="107">
        <f t="shared" si="12"/>
        <v>98.969072164948457</v>
      </c>
      <c r="X54" s="110">
        <f t="shared" si="12"/>
        <v>97.826086956521735</v>
      </c>
      <c r="Y54" s="109">
        <f t="shared" si="12"/>
        <v>98.936170212765958</v>
      </c>
      <c r="Z54" s="107">
        <f t="shared" si="12"/>
        <v>100</v>
      </c>
      <c r="AA54" s="110">
        <f t="shared" si="12"/>
        <v>98.888888888888886</v>
      </c>
      <c r="AB54" s="109">
        <f t="shared" si="12"/>
        <v>98.924731182795696</v>
      </c>
      <c r="AC54" s="107">
        <f t="shared" si="12"/>
        <v>100</v>
      </c>
      <c r="AD54" s="110">
        <f t="shared" si="12"/>
        <v>98.876404494382015</v>
      </c>
      <c r="AE54" s="109">
        <f t="shared" si="12"/>
        <v>98.91304347826086</v>
      </c>
      <c r="AF54" s="107">
        <f t="shared" si="12"/>
        <v>100</v>
      </c>
      <c r="AG54" s="110">
        <f t="shared" si="12"/>
        <v>98.86363636363636</v>
      </c>
      <c r="AH54" s="109">
        <f t="shared" si="12"/>
        <v>98.901098901098905</v>
      </c>
      <c r="AI54" s="107">
        <f t="shared" si="12"/>
        <v>101.04166666666667</v>
      </c>
      <c r="AJ54" s="110">
        <f t="shared" si="12"/>
        <v>98.850574712643677</v>
      </c>
      <c r="AK54" s="109">
        <f t="shared" si="12"/>
        <v>100</v>
      </c>
      <c r="AL54" s="107">
        <f t="shared" si="12"/>
        <v>101.03092783505154</v>
      </c>
      <c r="AM54" s="110">
        <f t="shared" si="12"/>
        <v>98.837209302325576</v>
      </c>
      <c r="AN54" s="109">
        <f t="shared" si="12"/>
        <v>101.11111111111111</v>
      </c>
      <c r="AO54" s="107">
        <f t="shared" si="12"/>
        <v>101.0204081632653</v>
      </c>
      <c r="AP54" s="110">
        <f t="shared" si="12"/>
        <v>98.82352941176471</v>
      </c>
      <c r="AQ54" s="109">
        <f t="shared" si="12"/>
        <v>101.09890109890109</v>
      </c>
      <c r="AR54" s="107">
        <f t="shared" si="12"/>
        <v>102.02020202020201</v>
      </c>
      <c r="AS54" s="110">
        <f t="shared" si="12"/>
        <v>98.80952380952381</v>
      </c>
      <c r="AT54" s="109">
        <f t="shared" si="12"/>
        <v>101.08695652173914</v>
      </c>
      <c r="AU54" s="107">
        <f t="shared" si="12"/>
        <v>102.97029702970298</v>
      </c>
      <c r="AV54" s="110">
        <f t="shared" si="12"/>
        <v>98.795180722891558</v>
      </c>
      <c r="AW54" s="109">
        <f t="shared" si="12"/>
        <v>102.15053763440861</v>
      </c>
      <c r="AX54" s="107">
        <f t="shared" si="12"/>
        <v>103.84615384615385</v>
      </c>
      <c r="AY54" s="110">
        <f t="shared" si="12"/>
        <v>98.780487804878049</v>
      </c>
      <c r="AZ54" s="109">
        <f t="shared" si="12"/>
        <v>102.10526315789474</v>
      </c>
      <c r="BA54" s="107">
        <f t="shared" si="12"/>
        <v>103.7037037037037</v>
      </c>
      <c r="BB54" s="110">
        <f t="shared" si="12"/>
        <v>100</v>
      </c>
      <c r="BC54" s="109">
        <f t="shared" si="12"/>
        <v>103.09278350515463</v>
      </c>
      <c r="BD54" s="107">
        <f t="shared" si="12"/>
        <v>103.57142857142858</v>
      </c>
      <c r="BE54" s="179"/>
      <c r="BF54" s="112"/>
      <c r="BG54" s="112"/>
    </row>
    <row r="55" spans="1:59" s="103" customFormat="1" ht="66.75" customHeight="1">
      <c r="A55" s="218" t="s">
        <v>70</v>
      </c>
      <c r="B55" s="178" t="s">
        <v>35</v>
      </c>
      <c r="C55" s="76">
        <v>1679</v>
      </c>
      <c r="D55" s="100">
        <v>1679</v>
      </c>
      <c r="E55" s="101">
        <v>1669</v>
      </c>
      <c r="F55" s="102">
        <v>1661</v>
      </c>
      <c r="G55" s="100">
        <v>1661</v>
      </c>
      <c r="H55" s="101">
        <v>1661</v>
      </c>
      <c r="I55" s="76">
        <v>1622</v>
      </c>
      <c r="J55" s="100">
        <v>1622</v>
      </c>
      <c r="K55" s="101">
        <v>1622</v>
      </c>
      <c r="L55" s="76">
        <v>1586</v>
      </c>
      <c r="M55" s="100">
        <v>1586</v>
      </c>
      <c r="N55" s="101">
        <v>1586</v>
      </c>
      <c r="O55" s="76">
        <v>1547</v>
      </c>
      <c r="P55" s="100">
        <v>1549</v>
      </c>
      <c r="Q55" s="101">
        <v>1551</v>
      </c>
      <c r="R55" s="76">
        <v>1515</v>
      </c>
      <c r="S55" s="100">
        <v>1516</v>
      </c>
      <c r="T55" s="101">
        <v>1534</v>
      </c>
      <c r="U55" s="76">
        <v>1483</v>
      </c>
      <c r="V55" s="100">
        <v>1499</v>
      </c>
      <c r="W55" s="101">
        <v>1519</v>
      </c>
      <c r="X55" s="76">
        <v>1450</v>
      </c>
      <c r="Y55" s="100">
        <v>1482</v>
      </c>
      <c r="Z55" s="101">
        <v>1519</v>
      </c>
      <c r="AA55" s="76">
        <v>1434</v>
      </c>
      <c r="AB55" s="100">
        <v>1466</v>
      </c>
      <c r="AC55" s="101">
        <v>1521</v>
      </c>
      <c r="AD55" s="76">
        <v>1418</v>
      </c>
      <c r="AE55" s="100">
        <v>1450</v>
      </c>
      <c r="AF55" s="101">
        <v>1522</v>
      </c>
      <c r="AG55" s="76">
        <v>1402</v>
      </c>
      <c r="AH55" s="100">
        <v>1434</v>
      </c>
      <c r="AI55" s="101">
        <v>1537</v>
      </c>
      <c r="AJ55" s="76">
        <v>1386</v>
      </c>
      <c r="AK55" s="100">
        <v>1434</v>
      </c>
      <c r="AL55" s="101">
        <v>1552</v>
      </c>
      <c r="AM55" s="76">
        <v>1369</v>
      </c>
      <c r="AN55" s="100">
        <v>1449</v>
      </c>
      <c r="AO55" s="101">
        <v>1567</v>
      </c>
      <c r="AP55" s="76">
        <v>1352</v>
      </c>
      <c r="AQ55" s="100">
        <v>1465</v>
      </c>
      <c r="AR55" s="101">
        <v>1598</v>
      </c>
      <c r="AS55" s="76">
        <v>1336</v>
      </c>
      <c r="AT55" s="100">
        <v>1481</v>
      </c>
      <c r="AU55" s="101">
        <v>1646</v>
      </c>
      <c r="AV55" s="76">
        <v>1320</v>
      </c>
      <c r="AW55" s="100">
        <v>1514</v>
      </c>
      <c r="AX55" s="101">
        <v>1708</v>
      </c>
      <c r="AY55" s="76">
        <v>1304</v>
      </c>
      <c r="AZ55" s="100">
        <v>1546</v>
      </c>
      <c r="BA55" s="101">
        <v>1771</v>
      </c>
      <c r="BB55" s="76">
        <v>1304</v>
      </c>
      <c r="BC55" s="100">
        <v>1594</v>
      </c>
      <c r="BD55" s="101">
        <v>1834</v>
      </c>
      <c r="BE55" s="95">
        <f>IF((ISERROR(BB55/$C55)),0,(BB55/$C55)*100)</f>
        <v>77.665276950565811</v>
      </c>
      <c r="BF55" s="95">
        <f>IF((ISERROR(BC55/$C55)),0,(BC55/$C55)*100)</f>
        <v>94.937462775461583</v>
      </c>
      <c r="BG55" s="95">
        <f>IF((ISERROR(BD55/$C55)),0,(BD55/$C55)*100)</f>
        <v>109.23168552709946</v>
      </c>
    </row>
    <row r="56" spans="1:59" s="113" customFormat="1">
      <c r="A56" s="218"/>
      <c r="B56" s="144" t="s">
        <v>36</v>
      </c>
      <c r="C56" s="105"/>
      <c r="D56" s="106">
        <f>IF((ISERROR(D55/C55)),0,(D55/C55)*100)</f>
        <v>100</v>
      </c>
      <c r="E56" s="107">
        <f>IF((ISERROR(E55/D55)),0,(E55/D55)*100)</f>
        <v>99.404407385348421</v>
      </c>
      <c r="F56" s="108">
        <f>IF((ISERROR(F55/E55)),0,(F55/E55)*100)</f>
        <v>99.520671060515269</v>
      </c>
      <c r="G56" s="109">
        <f>IF((ISERROR(G55/E55)),0,(G55/E55)*100)</f>
        <v>99.520671060515269</v>
      </c>
      <c r="H56" s="107">
        <f t="shared" ref="H56:BD56" si="13">IF((ISERROR(H55/E55)),0,(H55/E55)*100)</f>
        <v>99.520671060515269</v>
      </c>
      <c r="I56" s="110">
        <f t="shared" si="13"/>
        <v>97.652016857314877</v>
      </c>
      <c r="J56" s="109">
        <f t="shared" si="13"/>
        <v>97.652016857314877</v>
      </c>
      <c r="K56" s="107">
        <f t="shared" si="13"/>
        <v>97.652016857314877</v>
      </c>
      <c r="L56" s="110">
        <f t="shared" si="13"/>
        <v>97.780517879161536</v>
      </c>
      <c r="M56" s="109">
        <f t="shared" si="13"/>
        <v>97.780517879161536</v>
      </c>
      <c r="N56" s="107">
        <f t="shared" si="13"/>
        <v>97.780517879161536</v>
      </c>
      <c r="O56" s="110">
        <f t="shared" si="13"/>
        <v>97.540983606557376</v>
      </c>
      <c r="P56" s="109">
        <f t="shared" si="13"/>
        <v>97.667087011349309</v>
      </c>
      <c r="Q56" s="107">
        <f t="shared" si="13"/>
        <v>97.793190416141243</v>
      </c>
      <c r="R56" s="110">
        <f t="shared" si="13"/>
        <v>97.931480284421454</v>
      </c>
      <c r="S56" s="109">
        <f t="shared" si="13"/>
        <v>97.869593285990959</v>
      </c>
      <c r="T56" s="107">
        <f t="shared" si="13"/>
        <v>98.903932946486137</v>
      </c>
      <c r="U56" s="110">
        <f t="shared" si="13"/>
        <v>97.887788778877891</v>
      </c>
      <c r="V56" s="109">
        <f t="shared" si="13"/>
        <v>98.878627968337724</v>
      </c>
      <c r="W56" s="107">
        <f t="shared" si="13"/>
        <v>99.022164276401568</v>
      </c>
      <c r="X56" s="110">
        <f t="shared" si="13"/>
        <v>97.774780849629124</v>
      </c>
      <c r="Y56" s="109">
        <f t="shared" si="13"/>
        <v>98.865910607071385</v>
      </c>
      <c r="Z56" s="107">
        <f t="shared" si="13"/>
        <v>100</v>
      </c>
      <c r="AA56" s="110">
        <f t="shared" si="13"/>
        <v>98.896551724137922</v>
      </c>
      <c r="AB56" s="109">
        <f t="shared" si="13"/>
        <v>98.920377867746296</v>
      </c>
      <c r="AC56" s="107">
        <f t="shared" si="13"/>
        <v>100.13166556945359</v>
      </c>
      <c r="AD56" s="110">
        <f t="shared" si="13"/>
        <v>98.884239888423991</v>
      </c>
      <c r="AE56" s="109">
        <f t="shared" si="13"/>
        <v>98.908594815825381</v>
      </c>
      <c r="AF56" s="107">
        <f t="shared" si="13"/>
        <v>100.06574621959237</v>
      </c>
      <c r="AG56" s="110">
        <f t="shared" si="13"/>
        <v>98.871650211565594</v>
      </c>
      <c r="AH56" s="109">
        <f t="shared" si="13"/>
        <v>98.896551724137922</v>
      </c>
      <c r="AI56" s="107">
        <f t="shared" si="13"/>
        <v>100.98554533508542</v>
      </c>
      <c r="AJ56" s="110">
        <f t="shared" si="13"/>
        <v>98.858773181169752</v>
      </c>
      <c r="AK56" s="109">
        <f t="shared" si="13"/>
        <v>100</v>
      </c>
      <c r="AL56" s="107">
        <f t="shared" si="13"/>
        <v>100.97592713077424</v>
      </c>
      <c r="AM56" s="110">
        <f t="shared" si="13"/>
        <v>98.773448773448763</v>
      </c>
      <c r="AN56" s="109">
        <f t="shared" si="13"/>
        <v>101.04602510460252</v>
      </c>
      <c r="AO56" s="107">
        <f t="shared" si="13"/>
        <v>100.96649484536083</v>
      </c>
      <c r="AP56" s="110">
        <f t="shared" si="13"/>
        <v>98.758217677136599</v>
      </c>
      <c r="AQ56" s="109">
        <f t="shared" si="13"/>
        <v>101.10420979986196</v>
      </c>
      <c r="AR56" s="107">
        <f t="shared" si="13"/>
        <v>101.97830248883217</v>
      </c>
      <c r="AS56" s="110">
        <f t="shared" si="13"/>
        <v>98.816568047337284</v>
      </c>
      <c r="AT56" s="109">
        <f t="shared" si="13"/>
        <v>101.09215017064845</v>
      </c>
      <c r="AU56" s="107">
        <f t="shared" si="13"/>
        <v>103.00375469336672</v>
      </c>
      <c r="AV56" s="110">
        <f t="shared" si="13"/>
        <v>98.802395209580837</v>
      </c>
      <c r="AW56" s="109">
        <f t="shared" si="13"/>
        <v>102.22822417285617</v>
      </c>
      <c r="AX56" s="107">
        <f t="shared" si="13"/>
        <v>103.76670716889429</v>
      </c>
      <c r="AY56" s="110">
        <f t="shared" si="13"/>
        <v>98.787878787878796</v>
      </c>
      <c r="AZ56" s="109">
        <f t="shared" si="13"/>
        <v>102.11360634081903</v>
      </c>
      <c r="BA56" s="107">
        <f t="shared" si="13"/>
        <v>103.68852459016394</v>
      </c>
      <c r="BB56" s="110">
        <f t="shared" si="13"/>
        <v>100</v>
      </c>
      <c r="BC56" s="109">
        <f t="shared" si="13"/>
        <v>103.10478654592497</v>
      </c>
      <c r="BD56" s="107">
        <f t="shared" si="13"/>
        <v>103.55731225296442</v>
      </c>
      <c r="BE56" s="179"/>
      <c r="BF56" s="112"/>
      <c r="BG56" s="112"/>
    </row>
    <row r="57" spans="1:59" s="92" customFormat="1">
      <c r="A57" s="143" t="s">
        <v>71</v>
      </c>
      <c r="B57" s="162"/>
      <c r="C57" s="163"/>
      <c r="D57" s="164"/>
      <c r="E57" s="165"/>
      <c r="F57" s="166"/>
      <c r="G57" s="167"/>
      <c r="H57" s="165"/>
      <c r="I57" s="163"/>
      <c r="J57" s="167"/>
      <c r="K57" s="165"/>
      <c r="L57" s="163"/>
      <c r="M57" s="167"/>
      <c r="N57" s="165"/>
      <c r="O57" s="163"/>
      <c r="P57" s="167"/>
      <c r="Q57" s="165"/>
      <c r="R57" s="163"/>
      <c r="S57" s="167"/>
      <c r="T57" s="165"/>
      <c r="U57" s="163"/>
      <c r="V57" s="167"/>
      <c r="W57" s="165"/>
      <c r="X57" s="163"/>
      <c r="Y57" s="167"/>
      <c r="Z57" s="165"/>
      <c r="AA57" s="163"/>
      <c r="AB57" s="167"/>
      <c r="AC57" s="165"/>
      <c r="AD57" s="163"/>
      <c r="AE57" s="167"/>
      <c r="AF57" s="165"/>
      <c r="AG57" s="163"/>
      <c r="AH57" s="167"/>
      <c r="AI57" s="165"/>
      <c r="AJ57" s="163"/>
      <c r="AK57" s="167"/>
      <c r="AL57" s="165"/>
      <c r="AM57" s="163"/>
      <c r="AN57" s="167"/>
      <c r="AO57" s="165"/>
      <c r="AP57" s="163"/>
      <c r="AQ57" s="167"/>
      <c r="AR57" s="165"/>
      <c r="AS57" s="163"/>
      <c r="AT57" s="167"/>
      <c r="AU57" s="165"/>
      <c r="AV57" s="163"/>
      <c r="AW57" s="167"/>
      <c r="AX57" s="165"/>
      <c r="AY57" s="163"/>
      <c r="AZ57" s="167"/>
      <c r="BA57" s="165"/>
      <c r="BB57" s="163"/>
      <c r="BC57" s="167"/>
      <c r="BD57" s="165"/>
      <c r="BE57" s="90"/>
      <c r="BF57" s="91"/>
      <c r="BG57" s="91"/>
    </row>
    <row r="58" spans="1:59" s="92" customFormat="1" ht="36" customHeight="1">
      <c r="A58" s="218" t="s">
        <v>72</v>
      </c>
      <c r="B58" s="168" t="s">
        <v>52</v>
      </c>
      <c r="C58" s="175">
        <v>224638</v>
      </c>
      <c r="D58" s="175">
        <v>237892</v>
      </c>
      <c r="E58" s="175">
        <v>228806</v>
      </c>
      <c r="F58" s="175">
        <v>502851</v>
      </c>
      <c r="G58" s="175">
        <v>503295</v>
      </c>
      <c r="H58" s="175">
        <v>503850</v>
      </c>
      <c r="I58" s="175">
        <v>547876</v>
      </c>
      <c r="J58" s="175">
        <v>549305</v>
      </c>
      <c r="K58" s="175">
        <v>551065</v>
      </c>
      <c r="L58" s="175">
        <v>219607</v>
      </c>
      <c r="M58" s="175">
        <v>219921</v>
      </c>
      <c r="N58" s="175">
        <v>221058</v>
      </c>
      <c r="O58" s="174">
        <v>248479.1</v>
      </c>
      <c r="P58" s="174">
        <v>249479.2</v>
      </c>
      <c r="Q58" s="174">
        <v>251569.3</v>
      </c>
      <c r="R58" s="174">
        <v>287780.3</v>
      </c>
      <c r="S58" s="174">
        <v>289579.2</v>
      </c>
      <c r="T58" s="174">
        <v>292499.90000000002</v>
      </c>
      <c r="U58" s="174">
        <v>248670.6</v>
      </c>
      <c r="V58" s="174">
        <v>250984.3</v>
      </c>
      <c r="W58" s="174">
        <v>255013.3</v>
      </c>
      <c r="X58" s="174">
        <v>266370</v>
      </c>
      <c r="Y58" s="174">
        <v>269368.2</v>
      </c>
      <c r="Z58" s="174">
        <v>274220.90000000002</v>
      </c>
      <c r="AA58" s="174">
        <v>280098.7</v>
      </c>
      <c r="AB58" s="174">
        <v>283804.09999999998</v>
      </c>
      <c r="AC58" s="174">
        <v>289480.2</v>
      </c>
      <c r="AD58" s="174">
        <v>295414.5</v>
      </c>
      <c r="AE58" s="174">
        <v>300199.5</v>
      </c>
      <c r="AF58" s="174">
        <v>306799.2</v>
      </c>
      <c r="AG58" s="174">
        <v>305181.5</v>
      </c>
      <c r="AH58" s="174">
        <v>312284.3</v>
      </c>
      <c r="AI58" s="174">
        <v>319775.90000000002</v>
      </c>
      <c r="AJ58" s="174">
        <v>322824.59999999998</v>
      </c>
      <c r="AK58" s="174">
        <v>335158.2</v>
      </c>
      <c r="AL58" s="174">
        <v>343861.4</v>
      </c>
      <c r="AM58" s="174">
        <v>340160.3</v>
      </c>
      <c r="AN58" s="174">
        <v>355224.1</v>
      </c>
      <c r="AO58" s="174">
        <v>365156.8</v>
      </c>
      <c r="AP58" s="174">
        <v>365781.2</v>
      </c>
      <c r="AQ58" s="174">
        <v>383087.9</v>
      </c>
      <c r="AR58" s="174">
        <v>394558.5</v>
      </c>
      <c r="AS58" s="174">
        <v>387665.2</v>
      </c>
      <c r="AT58" s="174">
        <v>406399.2</v>
      </c>
      <c r="AU58" s="174">
        <v>419380.9</v>
      </c>
      <c r="AV58" s="174">
        <v>404854.2</v>
      </c>
      <c r="AW58" s="174">
        <v>426091.3</v>
      </c>
      <c r="AX58" s="174">
        <v>440995.8</v>
      </c>
      <c r="AY58" s="174">
        <v>434508.6</v>
      </c>
      <c r="AZ58" s="174">
        <v>458184.5</v>
      </c>
      <c r="BA58" s="174">
        <v>475587.5</v>
      </c>
      <c r="BB58" s="174">
        <v>467235.8</v>
      </c>
      <c r="BC58" s="174">
        <v>494124.5</v>
      </c>
      <c r="BD58" s="174">
        <v>513889.9</v>
      </c>
      <c r="BE58" s="95">
        <f>IF((ISERROR(BB58/$C58)),0,(BB58/$C58)*100)</f>
        <v>207.99499639419867</v>
      </c>
      <c r="BF58" s="95">
        <f t="shared" ref="BF58:BG58" si="14">IF((ISERROR(BC58/$C58)),0,(BC58/$C58)*100)</f>
        <v>219.96478779191412</v>
      </c>
      <c r="BG58" s="95">
        <f t="shared" si="14"/>
        <v>228.76356627106725</v>
      </c>
    </row>
    <row r="59" spans="1:59" s="92" customFormat="1" ht="22.5">
      <c r="A59" s="218"/>
      <c r="B59" s="168" t="s">
        <v>54</v>
      </c>
      <c r="C59" s="161"/>
      <c r="D59" s="156">
        <f>IF((ISERROR(D58/(C58*D60/100))),0,(D58/(C58*D60/100))*100)</f>
        <v>103.82368565442719</v>
      </c>
      <c r="E59" s="169">
        <f>IF((ISERROR(E58/(D58*E60/100))),0,(E58/(D58*E60/100))*100)</f>
        <v>93.83475100199189</v>
      </c>
      <c r="F59" s="170">
        <f>IF((ISERROR(F58/(E58*F60/100))),0,(F58/(E58*F60/100))*100)</f>
        <v>211.72617699351935</v>
      </c>
      <c r="G59" s="156">
        <f>IF((ISERROR(G58/(E58*G60/100))),0,(G58/(E58*G60/100))*100)</f>
        <v>211.70916513434341</v>
      </c>
      <c r="H59" s="169">
        <f>IF((ISERROR(H58/(E58*H60/100))),0,(H58/(E58*H60/100))*100)</f>
        <v>211.7388328305</v>
      </c>
      <c r="I59" s="171">
        <f t="shared" ref="I59:BD59" si="15">IF((ISERROR(I58/(F58*I60/100))),0,(I58/(F58*I60/100))*100)</f>
        <v>105.16790020062363</v>
      </c>
      <c r="J59" s="156">
        <f t="shared" si="15"/>
        <v>105.2475948207197</v>
      </c>
      <c r="K59" s="169">
        <f t="shared" si="15"/>
        <v>105.36690221326614</v>
      </c>
      <c r="L59" s="171">
        <f t="shared" si="15"/>
        <v>38.878118356784938</v>
      </c>
      <c r="M59" s="156">
        <f t="shared" si="15"/>
        <v>38.794794182839496</v>
      </c>
      <c r="N59" s="169">
        <f t="shared" si="15"/>
        <v>38.833191689393423</v>
      </c>
      <c r="O59" s="171">
        <f t="shared" si="15"/>
        <v>110.92859552942926</v>
      </c>
      <c r="P59" s="156">
        <f t="shared" si="15"/>
        <v>111.10712220358749</v>
      </c>
      <c r="Q59" s="169">
        <f t="shared" si="15"/>
        <v>111.35263772146895</v>
      </c>
      <c r="R59" s="171">
        <f t="shared" si="15"/>
        <v>111.04190075865381</v>
      </c>
      <c r="S59" s="156">
        <f t="shared" si="15"/>
        <v>111.18149835484405</v>
      </c>
      <c r="T59" s="169">
        <f t="shared" si="15"/>
        <v>111.2632624594161</v>
      </c>
      <c r="U59" s="171">
        <f t="shared" si="15"/>
        <v>84.632591446729805</v>
      </c>
      <c r="V59" s="156">
        <f t="shared" si="15"/>
        <v>84.806335140547063</v>
      </c>
      <c r="W59" s="169">
        <f t="shared" si="15"/>
        <v>85.223913973168891</v>
      </c>
      <c r="X59" s="171">
        <f t="shared" si="15"/>
        <v>102.80000824900888</v>
      </c>
      <c r="Y59" s="156">
        <f t="shared" si="15"/>
        <v>102.90002023782682</v>
      </c>
      <c r="Z59" s="169">
        <f t="shared" si="15"/>
        <v>102.99999934042955</v>
      </c>
      <c r="AA59" s="171">
        <f t="shared" si="15"/>
        <v>101.49999644875194</v>
      </c>
      <c r="AB59" s="156">
        <f t="shared" si="15"/>
        <v>101.59997115490324</v>
      </c>
      <c r="AC59" s="169">
        <f t="shared" si="15"/>
        <v>101.70000133452174</v>
      </c>
      <c r="AD59" s="171">
        <f t="shared" si="15"/>
        <v>102.00000106483603</v>
      </c>
      <c r="AE59" s="156">
        <f t="shared" si="15"/>
        <v>102.20001264497466</v>
      </c>
      <c r="AF59" s="169">
        <f t="shared" si="15"/>
        <v>102.29999286245621</v>
      </c>
      <c r="AG59" s="171">
        <f t="shared" si="15"/>
        <v>100.20000190463776</v>
      </c>
      <c r="AH59" s="156">
        <f t="shared" si="15"/>
        <v>100.79998997049391</v>
      </c>
      <c r="AI59" s="169">
        <f t="shared" si="15"/>
        <v>100.90000449243956</v>
      </c>
      <c r="AJ59" s="171">
        <f t="shared" si="15"/>
        <v>101.5174497824008</v>
      </c>
      <c r="AK59" s="156">
        <f t="shared" si="15"/>
        <v>102.90000364674341</v>
      </c>
      <c r="AL59" s="169">
        <f t="shared" si="15"/>
        <v>102.99999377317759</v>
      </c>
      <c r="AM59" s="171">
        <f t="shared" si="15"/>
        <v>102.50000571921565</v>
      </c>
      <c r="AN59" s="156">
        <f t="shared" si="15"/>
        <v>102.99999378504481</v>
      </c>
      <c r="AO59" s="169">
        <f t="shared" si="15"/>
        <v>103.10001792831171</v>
      </c>
      <c r="AP59" s="171">
        <f t="shared" si="15"/>
        <v>103.00000737876138</v>
      </c>
      <c r="AQ59" s="156">
        <f t="shared" si="15"/>
        <v>103.200005817744</v>
      </c>
      <c r="AR59" s="169">
        <f t="shared" si="15"/>
        <v>103.30000125083123</v>
      </c>
      <c r="AS59" s="171">
        <f t="shared" si="15"/>
        <v>102.30001117996457</v>
      </c>
      <c r="AT59" s="156">
        <f t="shared" si="15"/>
        <v>102.30000458062764</v>
      </c>
      <c r="AU59" s="169">
        <f t="shared" si="15"/>
        <v>102.39998428721053</v>
      </c>
      <c r="AV59" s="171">
        <f t="shared" si="15"/>
        <v>100.99998129754712</v>
      </c>
      <c r="AW59" s="156">
        <f t="shared" si="15"/>
        <v>101.30000636293998</v>
      </c>
      <c r="AX59" s="169">
        <f t="shared" si="15"/>
        <v>101.50000193657402</v>
      </c>
      <c r="AY59" s="171">
        <f t="shared" si="15"/>
        <v>102.90001051775961</v>
      </c>
      <c r="AZ59" s="156">
        <f t="shared" si="15"/>
        <v>103.0000007382441</v>
      </c>
      <c r="BA59" s="169">
        <f t="shared" si="15"/>
        <v>103.19999771027125</v>
      </c>
      <c r="BB59" s="171">
        <f t="shared" si="15"/>
        <v>103.00000270001577</v>
      </c>
      <c r="BC59" s="156">
        <f t="shared" si="15"/>
        <v>103.20000163324023</v>
      </c>
      <c r="BD59" s="169">
        <f t="shared" si="15"/>
        <v>103.30181835579131</v>
      </c>
      <c r="BE59" s="97">
        <f t="shared" ref="BE59:BG60" si="16">$D59*$E59*F59*I59*L59*O59*R59*U59*X59*AA59*AD59*AG59*AJ59*AM59*AP59*AS59*AV59*AY59*BB59/1E+36</f>
        <v>110.04485485643845</v>
      </c>
      <c r="BF59" s="97">
        <f t="shared" si="16"/>
        <v>114.48352900293554</v>
      </c>
      <c r="BG59" s="97">
        <f t="shared" si="16"/>
        <v>117.12687760944877</v>
      </c>
    </row>
    <row r="60" spans="1:59" s="206" customFormat="1">
      <c r="A60" s="98" t="s">
        <v>42</v>
      </c>
      <c r="B60" s="172" t="s">
        <v>56</v>
      </c>
      <c r="C60" s="173">
        <v>108.5</v>
      </c>
      <c r="D60" s="173">
        <v>102</v>
      </c>
      <c r="E60" s="173">
        <v>102.5</v>
      </c>
      <c r="F60" s="173">
        <v>103.8</v>
      </c>
      <c r="G60" s="173">
        <v>103.9</v>
      </c>
      <c r="H60" s="173">
        <v>104</v>
      </c>
      <c r="I60" s="173">
        <v>103.6</v>
      </c>
      <c r="J60" s="173">
        <v>103.7</v>
      </c>
      <c r="K60" s="173">
        <v>103.8</v>
      </c>
      <c r="L60" s="173">
        <v>103.1</v>
      </c>
      <c r="M60" s="173">
        <v>103.2</v>
      </c>
      <c r="N60" s="173">
        <v>103.3</v>
      </c>
      <c r="O60" s="173">
        <v>102</v>
      </c>
      <c r="P60" s="173">
        <v>102.1</v>
      </c>
      <c r="Q60" s="173">
        <v>102.2</v>
      </c>
      <c r="R60" s="173">
        <v>104.3</v>
      </c>
      <c r="S60" s="173">
        <v>104.4</v>
      </c>
      <c r="T60" s="173">
        <v>104.5</v>
      </c>
      <c r="U60" s="173">
        <v>102.1</v>
      </c>
      <c r="V60" s="173">
        <v>102.2</v>
      </c>
      <c r="W60" s="173">
        <v>102.3</v>
      </c>
      <c r="X60" s="173">
        <v>104.2</v>
      </c>
      <c r="Y60" s="173">
        <v>104.3</v>
      </c>
      <c r="Z60" s="173">
        <v>104.4</v>
      </c>
      <c r="AA60" s="173">
        <v>103.6</v>
      </c>
      <c r="AB60" s="173">
        <v>103.7</v>
      </c>
      <c r="AC60" s="173">
        <v>103.8</v>
      </c>
      <c r="AD60" s="173">
        <v>103.4</v>
      </c>
      <c r="AE60" s="173">
        <v>103.5</v>
      </c>
      <c r="AF60" s="173">
        <v>103.6</v>
      </c>
      <c r="AG60" s="173">
        <v>103.1</v>
      </c>
      <c r="AH60" s="173">
        <v>103.2</v>
      </c>
      <c r="AI60" s="173">
        <v>103.3</v>
      </c>
      <c r="AJ60" s="173">
        <v>104.2</v>
      </c>
      <c r="AK60" s="173">
        <v>104.3</v>
      </c>
      <c r="AL60" s="173">
        <v>104.4</v>
      </c>
      <c r="AM60" s="173">
        <v>102.8</v>
      </c>
      <c r="AN60" s="173">
        <v>102.9</v>
      </c>
      <c r="AO60" s="173">
        <v>103</v>
      </c>
      <c r="AP60" s="173">
        <v>104.4</v>
      </c>
      <c r="AQ60" s="173">
        <v>104.5</v>
      </c>
      <c r="AR60" s="173">
        <v>104.6</v>
      </c>
      <c r="AS60" s="173">
        <v>103.6</v>
      </c>
      <c r="AT60" s="173">
        <v>103.7</v>
      </c>
      <c r="AU60" s="173">
        <v>103.8</v>
      </c>
      <c r="AV60" s="173">
        <v>103.4</v>
      </c>
      <c r="AW60" s="173">
        <v>103.5</v>
      </c>
      <c r="AX60" s="173">
        <v>103.6</v>
      </c>
      <c r="AY60" s="173">
        <v>104.3</v>
      </c>
      <c r="AZ60" s="173">
        <v>104.4</v>
      </c>
      <c r="BA60" s="173">
        <v>104.5</v>
      </c>
      <c r="BB60" s="173">
        <v>104.4</v>
      </c>
      <c r="BC60" s="173">
        <v>104.5</v>
      </c>
      <c r="BD60" s="173">
        <v>104.6</v>
      </c>
      <c r="BE60" s="97">
        <f t="shared" si="16"/>
        <v>189.00928777228461</v>
      </c>
      <c r="BF60" s="97">
        <f t="shared" si="16"/>
        <v>192.13662411321528</v>
      </c>
      <c r="BG60" s="97">
        <f t="shared" si="16"/>
        <v>195.31261392783213</v>
      </c>
    </row>
    <row r="61" spans="1:59" s="92" customFormat="1">
      <c r="A61" s="143" t="s">
        <v>73</v>
      </c>
      <c r="B61" s="99"/>
      <c r="C61" s="150"/>
      <c r="D61" s="151"/>
      <c r="E61" s="152"/>
      <c r="F61" s="153"/>
      <c r="G61" s="154"/>
      <c r="H61" s="152"/>
      <c r="I61" s="150"/>
      <c r="J61" s="154"/>
      <c r="K61" s="152"/>
      <c r="L61" s="150"/>
      <c r="M61" s="154"/>
      <c r="N61" s="152"/>
      <c r="O61" s="82"/>
      <c r="P61" s="86"/>
      <c r="Q61" s="84"/>
      <c r="R61" s="82"/>
      <c r="S61" s="86"/>
      <c r="T61" s="84"/>
      <c r="U61" s="82"/>
      <c r="V61" s="86"/>
      <c r="W61" s="84"/>
      <c r="X61" s="82"/>
      <c r="Y61" s="86"/>
      <c r="Z61" s="84"/>
      <c r="AA61" s="82"/>
      <c r="AB61" s="86"/>
      <c r="AC61" s="84"/>
      <c r="AD61" s="82"/>
      <c r="AE61" s="86"/>
      <c r="AF61" s="84"/>
      <c r="AG61" s="82"/>
      <c r="AH61" s="86"/>
      <c r="AI61" s="84"/>
      <c r="AJ61" s="82"/>
      <c r="AK61" s="86"/>
      <c r="AL61" s="84"/>
      <c r="AM61" s="82"/>
      <c r="AN61" s="86"/>
      <c r="AO61" s="84"/>
      <c r="AP61" s="82"/>
      <c r="AQ61" s="86"/>
      <c r="AR61" s="84"/>
      <c r="AS61" s="82"/>
      <c r="AT61" s="86"/>
      <c r="AU61" s="84"/>
      <c r="AV61" s="82"/>
      <c r="AW61" s="86"/>
      <c r="AX61" s="84"/>
      <c r="AY61" s="82"/>
      <c r="AZ61" s="86"/>
      <c r="BA61" s="84"/>
      <c r="BB61" s="82"/>
      <c r="BC61" s="86"/>
      <c r="BD61" s="84"/>
      <c r="BE61" s="90"/>
      <c r="BF61" s="91"/>
      <c r="BG61" s="91"/>
    </row>
    <row r="62" spans="1:59" s="103" customFormat="1" ht="31.5" customHeight="1">
      <c r="A62" s="223" t="s">
        <v>74</v>
      </c>
      <c r="B62" s="99" t="s">
        <v>75</v>
      </c>
      <c r="C62" s="176">
        <v>180427</v>
      </c>
      <c r="D62" s="176">
        <v>145552.5</v>
      </c>
      <c r="E62" s="176">
        <v>156097</v>
      </c>
      <c r="F62" s="176">
        <v>159043</v>
      </c>
      <c r="G62" s="176">
        <v>160731</v>
      </c>
      <c r="H62" s="176">
        <v>162079</v>
      </c>
      <c r="I62" s="176">
        <v>164302</v>
      </c>
      <c r="J62" s="176">
        <v>165636</v>
      </c>
      <c r="K62" s="176">
        <v>166566</v>
      </c>
      <c r="L62" s="176">
        <v>167549</v>
      </c>
      <c r="M62" s="176">
        <v>168584</v>
      </c>
      <c r="N62" s="176">
        <v>169270</v>
      </c>
      <c r="O62" s="73">
        <v>171259</v>
      </c>
      <c r="P62" s="71">
        <v>171943</v>
      </c>
      <c r="Q62" s="72">
        <v>172243</v>
      </c>
      <c r="R62" s="70">
        <v>172255.1</v>
      </c>
      <c r="S62" s="71">
        <v>173255</v>
      </c>
      <c r="T62" s="72">
        <v>173741.58</v>
      </c>
      <c r="U62" s="70">
        <v>176555.1</v>
      </c>
      <c r="V62" s="71">
        <v>177741.6</v>
      </c>
      <c r="W62" s="72">
        <v>178159</v>
      </c>
      <c r="X62" s="70">
        <v>178259</v>
      </c>
      <c r="Y62" s="71">
        <v>179378</v>
      </c>
      <c r="Z62" s="72">
        <v>180142</v>
      </c>
      <c r="AA62" s="70">
        <v>179176</v>
      </c>
      <c r="AB62" s="71">
        <v>179984.6</v>
      </c>
      <c r="AC62" s="72">
        <v>180374</v>
      </c>
      <c r="AD62" s="70">
        <v>181584</v>
      </c>
      <c r="AE62" s="71">
        <v>183495</v>
      </c>
      <c r="AF62" s="72">
        <v>184313</v>
      </c>
      <c r="AG62" s="70">
        <v>185861</v>
      </c>
      <c r="AH62" s="71">
        <v>187997</v>
      </c>
      <c r="AI62" s="72">
        <v>188872</v>
      </c>
      <c r="AJ62" s="70">
        <v>189704</v>
      </c>
      <c r="AK62" s="71">
        <v>192121</v>
      </c>
      <c r="AL62" s="72">
        <v>192993</v>
      </c>
      <c r="AM62" s="70">
        <v>191920</v>
      </c>
      <c r="AN62" s="71">
        <v>194483</v>
      </c>
      <c r="AO62" s="72">
        <v>196495</v>
      </c>
      <c r="AP62" s="70">
        <v>194872</v>
      </c>
      <c r="AQ62" s="71">
        <v>197997</v>
      </c>
      <c r="AR62" s="72">
        <v>199911</v>
      </c>
      <c r="AS62" s="70">
        <v>199960</v>
      </c>
      <c r="AT62" s="71">
        <v>202558</v>
      </c>
      <c r="AU62" s="72">
        <v>205611</v>
      </c>
      <c r="AV62" s="70">
        <v>205966</v>
      </c>
      <c r="AW62" s="71">
        <v>208781</v>
      </c>
      <c r="AX62" s="72">
        <v>212154</v>
      </c>
      <c r="AY62" s="70">
        <v>210092</v>
      </c>
      <c r="AZ62" s="71">
        <v>214508</v>
      </c>
      <c r="BA62" s="72">
        <v>218482</v>
      </c>
      <c r="BB62" s="70">
        <v>216733</v>
      </c>
      <c r="BC62" s="71">
        <v>221924</v>
      </c>
      <c r="BD62" s="72">
        <v>226364</v>
      </c>
      <c r="BE62" s="95">
        <f>IF((ISERROR(BB62/$C62)),0,(BB62/$C62)*100)</f>
        <v>120.12226551458485</v>
      </c>
      <c r="BF62" s="95">
        <f t="shared" ref="BF62:BG62" si="17">IF((ISERROR(BC62/$C62)),0,(BC62/$C62)*100)</f>
        <v>122.99932936866433</v>
      </c>
      <c r="BG62" s="95">
        <f t="shared" si="17"/>
        <v>125.46015840201301</v>
      </c>
    </row>
    <row r="63" spans="1:59" s="147" customFormat="1">
      <c r="A63" s="224"/>
      <c r="B63" s="144" t="s">
        <v>36</v>
      </c>
      <c r="C63" s="155">
        <v>97</v>
      </c>
      <c r="D63" s="156">
        <f>IF((ISERROR(D62/C62)),0,(D62/C62)*100)</f>
        <v>80.671130152360789</v>
      </c>
      <c r="E63" s="157">
        <f t="shared" ref="E63" si="18">IF((ISERROR(E62/D62)),0,(E62/D62)*100)</f>
        <v>107.24446505556415</v>
      </c>
      <c r="F63" s="158">
        <f>IF((ISERROR(F62/E62)),0,(F62/E62)*100)</f>
        <v>101.88728803244136</v>
      </c>
      <c r="G63" s="159">
        <f>IF((ISERROR(G62/E62)),0,(G62/E62)*100)</f>
        <v>102.96866691864675</v>
      </c>
      <c r="H63" s="157">
        <f>IF((ISERROR(H62/E62)),0,(H62/E62)*100)</f>
        <v>103.83223252208562</v>
      </c>
      <c r="I63" s="160">
        <f t="shared" ref="I63:BD63" si="19">IF((ISERROR(I62/F62)),0,(I62/F62)*100)</f>
        <v>103.30665291776438</v>
      </c>
      <c r="J63" s="159">
        <f t="shared" si="19"/>
        <v>103.05168262500699</v>
      </c>
      <c r="K63" s="157">
        <f t="shared" si="19"/>
        <v>102.76840306270398</v>
      </c>
      <c r="L63" s="160">
        <f t="shared" si="19"/>
        <v>101.97623887718956</v>
      </c>
      <c r="M63" s="159">
        <f t="shared" si="19"/>
        <v>101.77980632229708</v>
      </c>
      <c r="N63" s="157">
        <f t="shared" si="19"/>
        <v>101.62338052183519</v>
      </c>
      <c r="O63" s="110">
        <f t="shared" si="19"/>
        <v>102.21427761430984</v>
      </c>
      <c r="P63" s="109">
        <f t="shared" si="19"/>
        <v>101.99247852702511</v>
      </c>
      <c r="Q63" s="107">
        <f t="shared" si="19"/>
        <v>101.75636556979973</v>
      </c>
      <c r="R63" s="110">
        <f t="shared" si="19"/>
        <v>100.58163366596793</v>
      </c>
      <c r="S63" s="109">
        <f t="shared" si="19"/>
        <v>100.7630435667634</v>
      </c>
      <c r="T63" s="107">
        <f t="shared" si="19"/>
        <v>100.87003825990024</v>
      </c>
      <c r="U63" s="110">
        <f t="shared" si="19"/>
        <v>102.49629764227591</v>
      </c>
      <c r="V63" s="109">
        <f t="shared" si="19"/>
        <v>102.58959337392861</v>
      </c>
      <c r="W63" s="107">
        <f t="shared" si="19"/>
        <v>102.54252321177235</v>
      </c>
      <c r="X63" s="110">
        <f t="shared" si="19"/>
        <v>100.96508115596774</v>
      </c>
      <c r="Y63" s="109">
        <f t="shared" si="19"/>
        <v>100.9206623547892</v>
      </c>
      <c r="Z63" s="107">
        <f t="shared" si="19"/>
        <v>101.1130507019011</v>
      </c>
      <c r="AA63" s="110">
        <f t="shared" si="19"/>
        <v>100.51442002928323</v>
      </c>
      <c r="AB63" s="109">
        <f t="shared" si="19"/>
        <v>100.33816856024708</v>
      </c>
      <c r="AC63" s="107">
        <f t="shared" si="19"/>
        <v>100.12878729002676</v>
      </c>
      <c r="AD63" s="110">
        <f t="shared" si="19"/>
        <v>101.34392999062374</v>
      </c>
      <c r="AE63" s="109">
        <f t="shared" si="19"/>
        <v>101.95038908884426</v>
      </c>
      <c r="AF63" s="107">
        <f t="shared" si="19"/>
        <v>102.18379589076029</v>
      </c>
      <c r="AG63" s="110">
        <f t="shared" si="19"/>
        <v>102.3553837342497</v>
      </c>
      <c r="AH63" s="109">
        <f t="shared" si="19"/>
        <v>102.45347284667157</v>
      </c>
      <c r="AI63" s="107">
        <f t="shared" si="19"/>
        <v>102.47350973615535</v>
      </c>
      <c r="AJ63" s="110">
        <f t="shared" si="19"/>
        <v>102.06767422966625</v>
      </c>
      <c r="AK63" s="109">
        <f t="shared" si="19"/>
        <v>102.19365202636213</v>
      </c>
      <c r="AL63" s="107">
        <f t="shared" si="19"/>
        <v>102.18190096996909</v>
      </c>
      <c r="AM63" s="110">
        <f t="shared" si="19"/>
        <v>101.16813562181082</v>
      </c>
      <c r="AN63" s="109">
        <f t="shared" si="19"/>
        <v>101.22943353407487</v>
      </c>
      <c r="AO63" s="107">
        <f t="shared" si="19"/>
        <v>101.81457358557047</v>
      </c>
      <c r="AP63" s="110">
        <f t="shared" si="19"/>
        <v>101.53814089203834</v>
      </c>
      <c r="AQ63" s="109">
        <f t="shared" si="19"/>
        <v>101.80684172909716</v>
      </c>
      <c r="AR63" s="107">
        <f t="shared" si="19"/>
        <v>101.73846662764956</v>
      </c>
      <c r="AS63" s="110">
        <f t="shared" si="19"/>
        <v>102.61094462005829</v>
      </c>
      <c r="AT63" s="109">
        <f t="shared" si="19"/>
        <v>102.30357025611498</v>
      </c>
      <c r="AU63" s="107">
        <f t="shared" si="19"/>
        <v>102.8512688146225</v>
      </c>
      <c r="AV63" s="110">
        <f t="shared" si="19"/>
        <v>103.00360072014402</v>
      </c>
      <c r="AW63" s="109">
        <f t="shared" si="19"/>
        <v>103.07220647913191</v>
      </c>
      <c r="AX63" s="107">
        <f t="shared" si="19"/>
        <v>103.18222274100121</v>
      </c>
      <c r="AY63" s="110">
        <f t="shared" si="19"/>
        <v>102.00324325374091</v>
      </c>
      <c r="AZ63" s="109">
        <f t="shared" si="19"/>
        <v>102.74306570042293</v>
      </c>
      <c r="BA63" s="107">
        <f t="shared" si="19"/>
        <v>102.98273895377885</v>
      </c>
      <c r="BB63" s="110">
        <f t="shared" si="19"/>
        <v>103.16099613502656</v>
      </c>
      <c r="BC63" s="109">
        <f t="shared" si="19"/>
        <v>103.45721371697093</v>
      </c>
      <c r="BD63" s="107">
        <f t="shared" si="19"/>
        <v>103.60761984969014</v>
      </c>
      <c r="BE63" s="145"/>
      <c r="BF63" s="146"/>
      <c r="BG63" s="146"/>
    </row>
    <row r="64" spans="1:59" s="103" customFormat="1">
      <c r="A64" s="143" t="s">
        <v>76</v>
      </c>
      <c r="B64" s="99"/>
      <c r="C64" s="195"/>
      <c r="D64" s="196"/>
      <c r="E64" s="197"/>
      <c r="F64" s="198"/>
      <c r="G64" s="199"/>
      <c r="H64" s="197"/>
      <c r="I64" s="195"/>
      <c r="J64" s="199"/>
      <c r="K64" s="197"/>
      <c r="L64" s="195"/>
      <c r="M64" s="199"/>
      <c r="N64" s="197"/>
      <c r="O64" s="195"/>
      <c r="P64" s="199"/>
      <c r="Q64" s="197"/>
      <c r="R64" s="195"/>
      <c r="S64" s="199"/>
      <c r="T64" s="197"/>
      <c r="U64" s="195"/>
      <c r="V64" s="199"/>
      <c r="W64" s="197"/>
      <c r="X64" s="195"/>
      <c r="Y64" s="199"/>
      <c r="Z64" s="197"/>
      <c r="AA64" s="195"/>
      <c r="AB64" s="199"/>
      <c r="AC64" s="197"/>
      <c r="AD64" s="195"/>
      <c r="AE64" s="199"/>
      <c r="AF64" s="197"/>
      <c r="AG64" s="195"/>
      <c r="AH64" s="199"/>
      <c r="AI64" s="197"/>
      <c r="AJ64" s="195"/>
      <c r="AK64" s="199"/>
      <c r="AL64" s="197"/>
      <c r="AM64" s="195"/>
      <c r="AN64" s="199"/>
      <c r="AO64" s="197"/>
      <c r="AP64" s="195"/>
      <c r="AQ64" s="199"/>
      <c r="AR64" s="197"/>
      <c r="AS64" s="195"/>
      <c r="AT64" s="199"/>
      <c r="AU64" s="197"/>
      <c r="AV64" s="195"/>
      <c r="AW64" s="199"/>
      <c r="AX64" s="197"/>
      <c r="AY64" s="195"/>
      <c r="AZ64" s="199"/>
      <c r="BA64" s="197"/>
      <c r="BB64" s="195"/>
      <c r="BC64" s="199"/>
      <c r="BD64" s="197"/>
      <c r="BE64" s="90"/>
      <c r="BF64" s="91"/>
      <c r="BG64" s="91"/>
    </row>
    <row r="65" spans="1:59" s="103" customFormat="1">
      <c r="A65" s="214" t="s">
        <v>77</v>
      </c>
      <c r="B65" s="99" t="s">
        <v>35</v>
      </c>
      <c r="C65" s="70">
        <v>10183</v>
      </c>
      <c r="D65" s="71">
        <v>9994</v>
      </c>
      <c r="E65" s="72">
        <v>9804</v>
      </c>
      <c r="F65" s="73">
        <v>9616</v>
      </c>
      <c r="G65" s="71">
        <v>9664</v>
      </c>
      <c r="H65" s="72">
        <v>9684</v>
      </c>
      <c r="I65" s="70">
        <v>9476</v>
      </c>
      <c r="J65" s="71">
        <v>9529</v>
      </c>
      <c r="K65" s="72">
        <v>9598</v>
      </c>
      <c r="L65" s="70">
        <v>9287</v>
      </c>
      <c r="M65" s="71">
        <v>9390</v>
      </c>
      <c r="N65" s="72">
        <v>9508</v>
      </c>
      <c r="O65" s="70">
        <v>9155</v>
      </c>
      <c r="P65" s="71">
        <v>9264</v>
      </c>
      <c r="Q65" s="72">
        <v>9418</v>
      </c>
      <c r="R65" s="70">
        <v>9000</v>
      </c>
      <c r="S65" s="71">
        <v>9140</v>
      </c>
      <c r="T65" s="72">
        <v>9323</v>
      </c>
      <c r="U65" s="70">
        <v>8873</v>
      </c>
      <c r="V65" s="71">
        <v>9024</v>
      </c>
      <c r="W65" s="72">
        <v>9210</v>
      </c>
      <c r="X65" s="70">
        <v>8755</v>
      </c>
      <c r="Y65" s="71">
        <v>8911</v>
      </c>
      <c r="Z65" s="72">
        <v>9093</v>
      </c>
      <c r="AA65" s="70">
        <v>8645</v>
      </c>
      <c r="AB65" s="71">
        <v>8799</v>
      </c>
      <c r="AC65" s="72">
        <v>8983</v>
      </c>
      <c r="AD65" s="70">
        <v>8516</v>
      </c>
      <c r="AE65" s="71">
        <v>8680</v>
      </c>
      <c r="AF65" s="72">
        <v>8858</v>
      </c>
      <c r="AG65" s="70">
        <v>8395</v>
      </c>
      <c r="AH65" s="71">
        <v>8570</v>
      </c>
      <c r="AI65" s="72">
        <v>8759</v>
      </c>
      <c r="AJ65" s="70">
        <v>8280</v>
      </c>
      <c r="AK65" s="71">
        <v>8457</v>
      </c>
      <c r="AL65" s="72">
        <v>8664</v>
      </c>
      <c r="AM65" s="70">
        <v>8163</v>
      </c>
      <c r="AN65" s="71">
        <v>8349</v>
      </c>
      <c r="AO65" s="72">
        <v>8566</v>
      </c>
      <c r="AP65" s="70">
        <v>8041</v>
      </c>
      <c r="AQ65" s="71">
        <v>8249</v>
      </c>
      <c r="AR65" s="72">
        <v>8476</v>
      </c>
      <c r="AS65" s="70">
        <v>7929</v>
      </c>
      <c r="AT65" s="71">
        <v>8144</v>
      </c>
      <c r="AU65" s="72">
        <v>8375</v>
      </c>
      <c r="AV65" s="70">
        <v>7811</v>
      </c>
      <c r="AW65" s="71">
        <v>8047</v>
      </c>
      <c r="AX65" s="72">
        <v>8280</v>
      </c>
      <c r="AY65" s="70">
        <v>7688</v>
      </c>
      <c r="AZ65" s="71">
        <v>7951</v>
      </c>
      <c r="BA65" s="72">
        <v>8188</v>
      </c>
      <c r="BB65" s="70">
        <v>7560</v>
      </c>
      <c r="BC65" s="71">
        <v>7847</v>
      </c>
      <c r="BD65" s="72">
        <v>8094</v>
      </c>
      <c r="BE65" s="95">
        <f>IF((ISERROR(BB65/$C65)),0,(BB65/$C65)*100)</f>
        <v>74.241382696651286</v>
      </c>
      <c r="BF65" s="95">
        <f t="shared" ref="BF65:BG65" si="20">IF((ISERROR(BC65/$C65)),0,(BC65/$C65)*100)</f>
        <v>77.059805558283415</v>
      </c>
      <c r="BG65" s="95">
        <f t="shared" si="20"/>
        <v>79.485416871256007</v>
      </c>
    </row>
    <row r="66" spans="1:59" s="113" customFormat="1">
      <c r="A66" s="214"/>
      <c r="B66" s="144" t="s">
        <v>36</v>
      </c>
      <c r="C66" s="105">
        <v>99.8</v>
      </c>
      <c r="D66" s="106">
        <f>IF((ISERROR(D65/C65)),0,(D65/C65)*100)</f>
        <v>98.143965432583713</v>
      </c>
      <c r="E66" s="107">
        <f>IF((ISERROR(E65/D65)),0,(E65/D65)*100)</f>
        <v>98.098859315589351</v>
      </c>
      <c r="F66" s="108">
        <f>IF((ISERROR(F65/E65)),0,(F65/E65)*100)</f>
        <v>98.082415340677272</v>
      </c>
      <c r="G66" s="109">
        <f>IF((ISERROR(G65/E65)),0,(G65/E65)*100)</f>
        <v>98.572011423908606</v>
      </c>
      <c r="H66" s="107">
        <f t="shared" ref="H66:BD66" si="21">IF((ISERROR(H65/E65)),0,(H65/E65)*100)</f>
        <v>98.776009791921666</v>
      </c>
      <c r="I66" s="110">
        <f t="shared" si="21"/>
        <v>98.544093178036604</v>
      </c>
      <c r="J66" s="109">
        <f t="shared" si="21"/>
        <v>98.60306291390728</v>
      </c>
      <c r="K66" s="107">
        <f t="shared" si="21"/>
        <v>99.111937216026433</v>
      </c>
      <c r="L66" s="110">
        <f t="shared" si="21"/>
        <v>98.005487547488386</v>
      </c>
      <c r="M66" s="109">
        <f t="shared" si="21"/>
        <v>98.541294994228139</v>
      </c>
      <c r="N66" s="107">
        <f t="shared" si="21"/>
        <v>99.062304646801408</v>
      </c>
      <c r="O66" s="110">
        <f t="shared" si="21"/>
        <v>98.578658339614506</v>
      </c>
      <c r="P66" s="109">
        <f t="shared" si="21"/>
        <v>98.658146964856229</v>
      </c>
      <c r="Q66" s="107">
        <f t="shared" si="21"/>
        <v>99.053428691628099</v>
      </c>
      <c r="R66" s="110">
        <f t="shared" si="21"/>
        <v>98.306936100491541</v>
      </c>
      <c r="S66" s="109">
        <f t="shared" si="21"/>
        <v>98.661485319516402</v>
      </c>
      <c r="T66" s="107">
        <f t="shared" si="21"/>
        <v>98.991293268209816</v>
      </c>
      <c r="U66" s="110">
        <f t="shared" si="21"/>
        <v>98.588888888888889</v>
      </c>
      <c r="V66" s="109">
        <f t="shared" si="21"/>
        <v>98.730853391684903</v>
      </c>
      <c r="W66" s="107">
        <f t="shared" si="21"/>
        <v>98.787943794915805</v>
      </c>
      <c r="X66" s="110">
        <f t="shared" si="21"/>
        <v>98.670122844584697</v>
      </c>
      <c r="Y66" s="109">
        <f t="shared" si="21"/>
        <v>98.747783687943254</v>
      </c>
      <c r="Z66" s="107">
        <f t="shared" si="21"/>
        <v>98.729641693811075</v>
      </c>
      <c r="AA66" s="110">
        <f t="shared" si="21"/>
        <v>98.743575099942888</v>
      </c>
      <c r="AB66" s="109">
        <f t="shared" si="21"/>
        <v>98.743126472898666</v>
      </c>
      <c r="AC66" s="107">
        <f t="shared" si="21"/>
        <v>98.790278236005719</v>
      </c>
      <c r="AD66" s="110">
        <f t="shared" si="21"/>
        <v>98.507807981492192</v>
      </c>
      <c r="AE66" s="109">
        <f t="shared" si="21"/>
        <v>98.647573587907715</v>
      </c>
      <c r="AF66" s="107">
        <f t="shared" si="21"/>
        <v>98.608482689524664</v>
      </c>
      <c r="AG66" s="110">
        <f t="shared" si="21"/>
        <v>98.579145138562708</v>
      </c>
      <c r="AH66" s="109">
        <f t="shared" si="21"/>
        <v>98.732718894009224</v>
      </c>
      <c r="AI66" s="107">
        <f t="shared" si="21"/>
        <v>98.882366222623617</v>
      </c>
      <c r="AJ66" s="110">
        <f t="shared" si="21"/>
        <v>98.630136986301366</v>
      </c>
      <c r="AK66" s="109">
        <f t="shared" si="21"/>
        <v>98.681446907817971</v>
      </c>
      <c r="AL66" s="107">
        <f t="shared" si="21"/>
        <v>98.915401301518429</v>
      </c>
      <c r="AM66" s="110">
        <f t="shared" si="21"/>
        <v>98.58695652173914</v>
      </c>
      <c r="AN66" s="109">
        <f t="shared" si="21"/>
        <v>98.722951401206103</v>
      </c>
      <c r="AO66" s="107">
        <f t="shared" si="21"/>
        <v>98.868882733148666</v>
      </c>
      <c r="AP66" s="110">
        <f t="shared" si="21"/>
        <v>98.50545142717138</v>
      </c>
      <c r="AQ66" s="109">
        <f t="shared" si="21"/>
        <v>98.802251766678637</v>
      </c>
      <c r="AR66" s="107">
        <f t="shared" si="21"/>
        <v>98.949334578566422</v>
      </c>
      <c r="AS66" s="110">
        <f t="shared" si="21"/>
        <v>98.607138415619943</v>
      </c>
      <c r="AT66" s="109">
        <f t="shared" si="21"/>
        <v>98.727118438598609</v>
      </c>
      <c r="AU66" s="107">
        <f t="shared" si="21"/>
        <v>98.808400188768289</v>
      </c>
      <c r="AV66" s="110">
        <f t="shared" si="21"/>
        <v>98.511792155378984</v>
      </c>
      <c r="AW66" s="109">
        <f t="shared" si="21"/>
        <v>98.808939096267196</v>
      </c>
      <c r="AX66" s="107">
        <f t="shared" si="21"/>
        <v>98.865671641791039</v>
      </c>
      <c r="AY66" s="110">
        <f t="shared" si="21"/>
        <v>98.425297657150168</v>
      </c>
      <c r="AZ66" s="109">
        <f t="shared" si="21"/>
        <v>98.807008823163912</v>
      </c>
      <c r="BA66" s="107">
        <f t="shared" si="21"/>
        <v>98.888888888888886</v>
      </c>
      <c r="BB66" s="110">
        <f t="shared" si="21"/>
        <v>98.335067637877216</v>
      </c>
      <c r="BC66" s="109">
        <f t="shared" si="21"/>
        <v>98.691988429128401</v>
      </c>
      <c r="BD66" s="107">
        <f t="shared" si="21"/>
        <v>98.851978505129452</v>
      </c>
      <c r="BE66" s="179"/>
      <c r="BF66" s="112"/>
      <c r="BG66" s="112"/>
    </row>
    <row r="67" spans="1:59" s="103" customFormat="1" ht="30.75" customHeight="1">
      <c r="A67" s="218" t="s">
        <v>78</v>
      </c>
      <c r="B67" s="99" t="s">
        <v>35</v>
      </c>
      <c r="C67" s="70">
        <v>8587</v>
      </c>
      <c r="D67" s="71">
        <v>8475</v>
      </c>
      <c r="E67" s="72">
        <v>8355</v>
      </c>
      <c r="F67" s="73">
        <v>8176</v>
      </c>
      <c r="G67" s="71">
        <v>8229</v>
      </c>
      <c r="H67" s="72">
        <v>8277</v>
      </c>
      <c r="I67" s="70">
        <v>8045</v>
      </c>
      <c r="J67" s="71">
        <v>8115</v>
      </c>
      <c r="K67" s="72">
        <v>8203</v>
      </c>
      <c r="L67" s="70">
        <v>7896</v>
      </c>
      <c r="M67" s="71">
        <v>8004</v>
      </c>
      <c r="N67" s="72">
        <v>8133</v>
      </c>
      <c r="O67" s="70">
        <v>7770</v>
      </c>
      <c r="P67" s="71">
        <v>7892</v>
      </c>
      <c r="Q67" s="72">
        <v>8060</v>
      </c>
      <c r="R67" s="70">
        <v>7622</v>
      </c>
      <c r="S67" s="71">
        <v>7782</v>
      </c>
      <c r="T67" s="72">
        <v>7983</v>
      </c>
      <c r="U67" s="70">
        <v>7508</v>
      </c>
      <c r="V67" s="71">
        <v>7680</v>
      </c>
      <c r="W67" s="72">
        <v>7891</v>
      </c>
      <c r="X67" s="70">
        <v>7403</v>
      </c>
      <c r="Y67" s="71">
        <v>7588</v>
      </c>
      <c r="Z67" s="72">
        <v>7797</v>
      </c>
      <c r="AA67" s="70">
        <v>7306</v>
      </c>
      <c r="AB67" s="71">
        <v>7490</v>
      </c>
      <c r="AC67" s="72">
        <v>7703</v>
      </c>
      <c r="AD67" s="70">
        <v>7190</v>
      </c>
      <c r="AE67" s="71">
        <v>7385</v>
      </c>
      <c r="AF67" s="72">
        <v>7595</v>
      </c>
      <c r="AG67" s="70">
        <v>7082</v>
      </c>
      <c r="AH67" s="71">
        <v>7289</v>
      </c>
      <c r="AI67" s="72">
        <v>7512</v>
      </c>
      <c r="AJ67" s="70">
        <v>6983</v>
      </c>
      <c r="AK67" s="71">
        <v>7194</v>
      </c>
      <c r="AL67" s="72">
        <v>7437</v>
      </c>
      <c r="AM67" s="70">
        <v>6878</v>
      </c>
      <c r="AN67" s="71">
        <v>7100</v>
      </c>
      <c r="AO67" s="72">
        <v>7355</v>
      </c>
      <c r="AP67" s="70">
        <v>6768</v>
      </c>
      <c r="AQ67" s="71">
        <v>7015</v>
      </c>
      <c r="AR67" s="72">
        <v>7281</v>
      </c>
      <c r="AS67" s="70">
        <v>6666</v>
      </c>
      <c r="AT67" s="71">
        <v>6924</v>
      </c>
      <c r="AU67" s="72">
        <v>7194</v>
      </c>
      <c r="AV67" s="70">
        <v>6560</v>
      </c>
      <c r="AW67" s="71">
        <v>6841</v>
      </c>
      <c r="AX67" s="72">
        <v>7115</v>
      </c>
      <c r="AY67" s="70">
        <v>6448</v>
      </c>
      <c r="AZ67" s="71">
        <v>6759</v>
      </c>
      <c r="BA67" s="72">
        <v>7037</v>
      </c>
      <c r="BB67" s="70">
        <v>6332</v>
      </c>
      <c r="BC67" s="71">
        <v>6671</v>
      </c>
      <c r="BD67" s="72">
        <v>6959</v>
      </c>
      <c r="BE67" s="95">
        <f>IF((ISERROR(BB67/$C67)),0,(BB67/$C67)*100)</f>
        <v>73.739373471526733</v>
      </c>
      <c r="BF67" s="95">
        <f t="shared" ref="BF67:BG67" si="22">IF((ISERROR(BC67/$C67)),0,(BC67/$C67)*100)</f>
        <v>77.687201583789445</v>
      </c>
      <c r="BG67" s="95">
        <f t="shared" si="22"/>
        <v>81.041108652614412</v>
      </c>
    </row>
    <row r="68" spans="1:59" s="147" customFormat="1">
      <c r="A68" s="218"/>
      <c r="B68" s="144" t="s">
        <v>36</v>
      </c>
      <c r="C68" s="105">
        <v>99.2</v>
      </c>
      <c r="D68" s="106">
        <f>IF((ISERROR(D67/C67)),0,(D67/C67)*100)</f>
        <v>98.695702806568065</v>
      </c>
      <c r="E68" s="107">
        <f>IF((ISERROR(E67/D67)),0,(E67/D67)*100)</f>
        <v>98.584070796460182</v>
      </c>
      <c r="F68" s="108">
        <f>IF((ISERROR(F67/E67)),0,(F67/E67)*100)</f>
        <v>97.857570317175345</v>
      </c>
      <c r="G68" s="109">
        <f>IF((ISERROR(G67/E67)),0,(G67/E67)*100)</f>
        <v>98.49192100538599</v>
      </c>
      <c r="H68" s="107">
        <f t="shared" ref="H68:BD68" si="23">IF((ISERROR(H67/E67)),0,(H67/E67)*100)</f>
        <v>99.066427289048477</v>
      </c>
      <c r="I68" s="110">
        <f t="shared" si="23"/>
        <v>98.397749510763205</v>
      </c>
      <c r="J68" s="109">
        <f t="shared" si="23"/>
        <v>98.614655486693408</v>
      </c>
      <c r="K68" s="107">
        <f t="shared" si="23"/>
        <v>99.105956264346986</v>
      </c>
      <c r="L68" s="110">
        <f t="shared" si="23"/>
        <v>98.147917961466746</v>
      </c>
      <c r="M68" s="109">
        <f t="shared" si="23"/>
        <v>98.632162661737524</v>
      </c>
      <c r="N68" s="107">
        <f t="shared" si="23"/>
        <v>99.146653663293918</v>
      </c>
      <c r="O68" s="110">
        <f t="shared" si="23"/>
        <v>98.40425531914893</v>
      </c>
      <c r="P68" s="109">
        <f t="shared" si="23"/>
        <v>98.600699650174917</v>
      </c>
      <c r="Q68" s="107">
        <f t="shared" si="23"/>
        <v>99.102422230419279</v>
      </c>
      <c r="R68" s="110">
        <f t="shared" si="23"/>
        <v>98.095238095238088</v>
      </c>
      <c r="S68" s="109">
        <f t="shared" si="23"/>
        <v>98.606183476938668</v>
      </c>
      <c r="T68" s="107">
        <f t="shared" si="23"/>
        <v>99.044665012406952</v>
      </c>
      <c r="U68" s="110">
        <f t="shared" si="23"/>
        <v>98.504329572290743</v>
      </c>
      <c r="V68" s="109">
        <f t="shared" si="23"/>
        <v>98.689282960678497</v>
      </c>
      <c r="W68" s="107">
        <f t="shared" si="23"/>
        <v>98.847551045972693</v>
      </c>
      <c r="X68" s="110">
        <f t="shared" si="23"/>
        <v>98.601491742141718</v>
      </c>
      <c r="Y68" s="109">
        <f t="shared" si="23"/>
        <v>98.802083333333329</v>
      </c>
      <c r="Z68" s="107">
        <f t="shared" si="23"/>
        <v>98.808769484222537</v>
      </c>
      <c r="AA68" s="110">
        <f t="shared" si="23"/>
        <v>98.689720383628256</v>
      </c>
      <c r="AB68" s="109">
        <f t="shared" si="23"/>
        <v>98.708487084870839</v>
      </c>
      <c r="AC68" s="107">
        <f t="shared" si="23"/>
        <v>98.794408105681669</v>
      </c>
      <c r="AD68" s="110">
        <f t="shared" si="23"/>
        <v>98.412263892690945</v>
      </c>
      <c r="AE68" s="109">
        <f t="shared" si="23"/>
        <v>98.598130841121502</v>
      </c>
      <c r="AF68" s="107">
        <f t="shared" si="23"/>
        <v>98.597948851096973</v>
      </c>
      <c r="AG68" s="110">
        <f t="shared" si="23"/>
        <v>98.497913769123784</v>
      </c>
      <c r="AH68" s="109">
        <f t="shared" si="23"/>
        <v>98.70006770480704</v>
      </c>
      <c r="AI68" s="107">
        <f t="shared" si="23"/>
        <v>98.907175773535215</v>
      </c>
      <c r="AJ68" s="110">
        <f t="shared" si="23"/>
        <v>98.602089805139798</v>
      </c>
      <c r="AK68" s="109">
        <f t="shared" si="23"/>
        <v>98.696666209356565</v>
      </c>
      <c r="AL68" s="107">
        <f t="shared" si="23"/>
        <v>99.001597444089455</v>
      </c>
      <c r="AM68" s="110">
        <f t="shared" si="23"/>
        <v>98.496348274380637</v>
      </c>
      <c r="AN68" s="109">
        <f t="shared" si="23"/>
        <v>98.693355574089509</v>
      </c>
      <c r="AO68" s="107">
        <f t="shared" si="23"/>
        <v>98.897404867554116</v>
      </c>
      <c r="AP68" s="110">
        <f t="shared" si="23"/>
        <v>98.400697877289915</v>
      </c>
      <c r="AQ68" s="109">
        <f t="shared" si="23"/>
        <v>98.802816901408448</v>
      </c>
      <c r="AR68" s="107">
        <f t="shared" si="23"/>
        <v>98.993881713120331</v>
      </c>
      <c r="AS68" s="110">
        <f t="shared" si="23"/>
        <v>98.49290780141844</v>
      </c>
      <c r="AT68" s="109">
        <f t="shared" si="23"/>
        <v>98.702779757662157</v>
      </c>
      <c r="AU68" s="107">
        <f t="shared" si="23"/>
        <v>98.805109188298317</v>
      </c>
      <c r="AV68" s="110">
        <f t="shared" si="23"/>
        <v>98.409840984098409</v>
      </c>
      <c r="AW68" s="109">
        <f t="shared" si="23"/>
        <v>98.80127094165222</v>
      </c>
      <c r="AX68" s="107">
        <f t="shared" si="23"/>
        <v>98.901862663330547</v>
      </c>
      <c r="AY68" s="110">
        <f t="shared" si="23"/>
        <v>98.292682926829272</v>
      </c>
      <c r="AZ68" s="109">
        <f t="shared" si="23"/>
        <v>98.80134483262681</v>
      </c>
      <c r="BA68" s="107">
        <f t="shared" si="23"/>
        <v>98.903724525650034</v>
      </c>
      <c r="BB68" s="110">
        <f t="shared" si="23"/>
        <v>98.200992555831263</v>
      </c>
      <c r="BC68" s="109">
        <f t="shared" si="23"/>
        <v>98.698032253291913</v>
      </c>
      <c r="BD68" s="107">
        <f t="shared" si="23"/>
        <v>98.891573113542705</v>
      </c>
      <c r="BE68" s="200"/>
      <c r="BF68" s="146"/>
      <c r="BG68" s="146"/>
    </row>
    <row r="69" spans="1:59" s="103" customFormat="1">
      <c r="A69" s="214" t="s">
        <v>79</v>
      </c>
      <c r="B69" s="99" t="s">
        <v>35</v>
      </c>
      <c r="C69" s="70">
        <v>1596</v>
      </c>
      <c r="D69" s="71">
        <v>1519</v>
      </c>
      <c r="E69" s="72">
        <v>1449</v>
      </c>
      <c r="F69" s="73">
        <v>1440</v>
      </c>
      <c r="G69" s="71">
        <v>1435</v>
      </c>
      <c r="H69" s="72">
        <v>1407</v>
      </c>
      <c r="I69" s="70">
        <v>1431</v>
      </c>
      <c r="J69" s="71">
        <v>1414</v>
      </c>
      <c r="K69" s="72">
        <v>1395</v>
      </c>
      <c r="L69" s="70">
        <v>1391</v>
      </c>
      <c r="M69" s="71">
        <v>1386</v>
      </c>
      <c r="N69" s="72">
        <v>1375</v>
      </c>
      <c r="O69" s="70">
        <v>1385</v>
      </c>
      <c r="P69" s="71">
        <v>1372</v>
      </c>
      <c r="Q69" s="72">
        <v>1358</v>
      </c>
      <c r="R69" s="70">
        <v>1378</v>
      </c>
      <c r="S69" s="71">
        <v>1358</v>
      </c>
      <c r="T69" s="72">
        <v>1340</v>
      </c>
      <c r="U69" s="70">
        <v>1365</v>
      </c>
      <c r="V69" s="71">
        <v>1344</v>
      </c>
      <c r="W69" s="72">
        <v>1319</v>
      </c>
      <c r="X69" s="70">
        <v>1352</v>
      </c>
      <c r="Y69" s="71">
        <v>1323</v>
      </c>
      <c r="Z69" s="72">
        <v>1296</v>
      </c>
      <c r="AA69" s="70">
        <v>1339</v>
      </c>
      <c r="AB69" s="71">
        <v>1309</v>
      </c>
      <c r="AC69" s="72">
        <v>1280</v>
      </c>
      <c r="AD69" s="70">
        <v>1326</v>
      </c>
      <c r="AE69" s="71">
        <v>1295</v>
      </c>
      <c r="AF69" s="72">
        <v>1263</v>
      </c>
      <c r="AG69" s="70">
        <v>1313</v>
      </c>
      <c r="AH69" s="71">
        <v>1281</v>
      </c>
      <c r="AI69" s="72">
        <v>1247</v>
      </c>
      <c r="AJ69" s="70">
        <v>1297</v>
      </c>
      <c r="AK69" s="71">
        <v>1263</v>
      </c>
      <c r="AL69" s="72">
        <v>1227</v>
      </c>
      <c r="AM69" s="70">
        <v>1285</v>
      </c>
      <c r="AN69" s="71">
        <v>1249</v>
      </c>
      <c r="AO69" s="72">
        <v>1211</v>
      </c>
      <c r="AP69" s="70">
        <v>1273</v>
      </c>
      <c r="AQ69" s="71">
        <v>1234</v>
      </c>
      <c r="AR69" s="72">
        <v>1195</v>
      </c>
      <c r="AS69" s="70">
        <v>1263</v>
      </c>
      <c r="AT69" s="71">
        <v>1220</v>
      </c>
      <c r="AU69" s="72">
        <v>1181</v>
      </c>
      <c r="AV69" s="70">
        <v>1251</v>
      </c>
      <c r="AW69" s="71">
        <v>1206</v>
      </c>
      <c r="AX69" s="72">
        <v>1165</v>
      </c>
      <c r="AY69" s="70">
        <v>1240</v>
      </c>
      <c r="AZ69" s="71">
        <v>1192</v>
      </c>
      <c r="BA69" s="72">
        <v>1151</v>
      </c>
      <c r="BB69" s="70">
        <v>1228</v>
      </c>
      <c r="BC69" s="71">
        <v>1176</v>
      </c>
      <c r="BD69" s="72">
        <v>1135</v>
      </c>
      <c r="BE69" s="95">
        <f>IF((ISERROR(BB69/$C69)),0,(BB69/$C69)*100)</f>
        <v>76.942355889724311</v>
      </c>
      <c r="BF69" s="95">
        <f t="shared" ref="BF69:BG69" si="24">IF((ISERROR(BC69/$C69)),0,(BC69/$C69)*100)</f>
        <v>73.68421052631578</v>
      </c>
      <c r="BG69" s="95">
        <f t="shared" si="24"/>
        <v>71.115288220551378</v>
      </c>
    </row>
    <row r="70" spans="1:59" s="147" customFormat="1">
      <c r="A70" s="214"/>
      <c r="B70" s="144" t="s">
        <v>36</v>
      </c>
      <c r="C70" s="105">
        <v>99.1</v>
      </c>
      <c r="D70" s="106">
        <f>IF((ISERROR(D69/C69)),0,(D69/C69)*100)</f>
        <v>95.175438596491219</v>
      </c>
      <c r="E70" s="107">
        <f>IF((ISERROR(E69/D69)),0,(E69/D69)*100)</f>
        <v>95.391705069124427</v>
      </c>
      <c r="F70" s="108">
        <f>IF((ISERROR(F69/E69)),0,(F69/E69)*100)</f>
        <v>99.378881987577643</v>
      </c>
      <c r="G70" s="109">
        <f>IF((ISERROR(G69/E69)),0,(G69/E69)*100)</f>
        <v>99.033816425120762</v>
      </c>
      <c r="H70" s="107">
        <f t="shared" ref="H70:BD70" si="25">IF((ISERROR(H69/E69)),0,(H69/E69)*100)</f>
        <v>97.101449275362313</v>
      </c>
      <c r="I70" s="110">
        <f t="shared" si="25"/>
        <v>99.375</v>
      </c>
      <c r="J70" s="109">
        <f t="shared" si="25"/>
        <v>98.536585365853654</v>
      </c>
      <c r="K70" s="107">
        <f t="shared" si="25"/>
        <v>99.147121535181242</v>
      </c>
      <c r="L70" s="110">
        <f t="shared" si="25"/>
        <v>97.204751921733063</v>
      </c>
      <c r="M70" s="109">
        <f t="shared" si="25"/>
        <v>98.019801980198025</v>
      </c>
      <c r="N70" s="107">
        <f t="shared" si="25"/>
        <v>98.56630824372759</v>
      </c>
      <c r="O70" s="110">
        <f t="shared" si="25"/>
        <v>99.568655643422005</v>
      </c>
      <c r="P70" s="109">
        <f t="shared" si="25"/>
        <v>98.98989898989899</v>
      </c>
      <c r="Q70" s="107">
        <f t="shared" si="25"/>
        <v>98.763636363636365</v>
      </c>
      <c r="R70" s="110">
        <f t="shared" si="25"/>
        <v>99.494584837545133</v>
      </c>
      <c r="S70" s="109">
        <f t="shared" si="25"/>
        <v>98.979591836734699</v>
      </c>
      <c r="T70" s="107">
        <f t="shared" si="25"/>
        <v>98.674521354933731</v>
      </c>
      <c r="U70" s="110">
        <f t="shared" si="25"/>
        <v>99.056603773584911</v>
      </c>
      <c r="V70" s="109">
        <f t="shared" si="25"/>
        <v>98.969072164948457</v>
      </c>
      <c r="W70" s="107">
        <f t="shared" si="25"/>
        <v>98.432835820895519</v>
      </c>
      <c r="X70" s="110">
        <f t="shared" si="25"/>
        <v>99.047619047619051</v>
      </c>
      <c r="Y70" s="109">
        <f t="shared" si="25"/>
        <v>98.4375</v>
      </c>
      <c r="Z70" s="107">
        <f t="shared" si="25"/>
        <v>98.256254738438216</v>
      </c>
      <c r="AA70" s="110">
        <f t="shared" si="25"/>
        <v>99.038461538461547</v>
      </c>
      <c r="AB70" s="109">
        <f t="shared" si="25"/>
        <v>98.941798941798936</v>
      </c>
      <c r="AC70" s="107">
        <f t="shared" si="25"/>
        <v>98.76543209876543</v>
      </c>
      <c r="AD70" s="110">
        <f t="shared" si="25"/>
        <v>99.029126213592235</v>
      </c>
      <c r="AE70" s="109">
        <f t="shared" si="25"/>
        <v>98.930481283422452</v>
      </c>
      <c r="AF70" s="107">
        <f t="shared" si="25"/>
        <v>98.671875</v>
      </c>
      <c r="AG70" s="110">
        <f t="shared" si="25"/>
        <v>99.019607843137265</v>
      </c>
      <c r="AH70" s="109">
        <f t="shared" si="25"/>
        <v>98.918918918918919</v>
      </c>
      <c r="AI70" s="107">
        <f t="shared" si="25"/>
        <v>98.73317498020586</v>
      </c>
      <c r="AJ70" s="110">
        <f t="shared" si="25"/>
        <v>98.781416603198778</v>
      </c>
      <c r="AK70" s="109">
        <f t="shared" si="25"/>
        <v>98.594847775175637</v>
      </c>
      <c r="AL70" s="107">
        <f t="shared" si="25"/>
        <v>98.39615076182838</v>
      </c>
      <c r="AM70" s="110">
        <f t="shared" si="25"/>
        <v>99.074787972243641</v>
      </c>
      <c r="AN70" s="109">
        <f t="shared" si="25"/>
        <v>98.891528107680131</v>
      </c>
      <c r="AO70" s="107">
        <f t="shared" si="25"/>
        <v>98.696006519967412</v>
      </c>
      <c r="AP70" s="110">
        <f t="shared" si="25"/>
        <v>99.066147859922182</v>
      </c>
      <c r="AQ70" s="109">
        <f t="shared" si="25"/>
        <v>98.799039231385109</v>
      </c>
      <c r="AR70" s="107">
        <f t="shared" si="25"/>
        <v>98.678777869529313</v>
      </c>
      <c r="AS70" s="110">
        <f t="shared" si="25"/>
        <v>99.214454045561666</v>
      </c>
      <c r="AT70" s="109">
        <f t="shared" si="25"/>
        <v>98.865478119935162</v>
      </c>
      <c r="AU70" s="107">
        <f t="shared" si="25"/>
        <v>98.828451882845187</v>
      </c>
      <c r="AV70" s="110">
        <f t="shared" si="25"/>
        <v>99.049881235154388</v>
      </c>
      <c r="AW70" s="109">
        <f t="shared" si="25"/>
        <v>98.852459016393439</v>
      </c>
      <c r="AX70" s="107">
        <f t="shared" si="25"/>
        <v>98.645215918712964</v>
      </c>
      <c r="AY70" s="110">
        <f t="shared" si="25"/>
        <v>99.120703437250199</v>
      </c>
      <c r="AZ70" s="109">
        <f t="shared" si="25"/>
        <v>98.839137645107797</v>
      </c>
      <c r="BA70" s="107">
        <f t="shared" si="25"/>
        <v>98.798283261802581</v>
      </c>
      <c r="BB70" s="110">
        <f t="shared" si="25"/>
        <v>99.032258064516128</v>
      </c>
      <c r="BC70" s="109">
        <f t="shared" si="25"/>
        <v>98.65771812080537</v>
      </c>
      <c r="BD70" s="107">
        <f t="shared" si="25"/>
        <v>98.609904430929632</v>
      </c>
      <c r="BE70" s="200"/>
      <c r="BF70" s="146"/>
      <c r="BG70" s="146"/>
    </row>
    <row r="71" spans="1:59" s="103" customFormat="1" ht="22.5">
      <c r="A71" s="190" t="s">
        <v>80</v>
      </c>
      <c r="B71" s="99" t="s">
        <v>81</v>
      </c>
      <c r="C71" s="201">
        <v>15.67318079151527</v>
      </c>
      <c r="D71" s="202">
        <v>15.199119471683009</v>
      </c>
      <c r="E71" s="203">
        <v>14.779681762545898</v>
      </c>
      <c r="F71" s="204">
        <v>14.975041597337771</v>
      </c>
      <c r="G71" s="202">
        <v>14.848923841059602</v>
      </c>
      <c r="H71" s="203">
        <v>14.529120198265181</v>
      </c>
      <c r="I71" s="201">
        <v>15.101308569016464</v>
      </c>
      <c r="J71" s="202">
        <v>14.838912792528072</v>
      </c>
      <c r="K71" s="203">
        <v>14.534277974578035</v>
      </c>
      <c r="L71" s="201">
        <v>14.977926133304621</v>
      </c>
      <c r="M71" s="202">
        <v>14.760383386581468</v>
      </c>
      <c r="N71" s="203">
        <v>14.46150610012621</v>
      </c>
      <c r="O71" s="201">
        <v>15.128345166575642</v>
      </c>
      <c r="P71" s="202">
        <v>14.810017271157166</v>
      </c>
      <c r="Q71" s="203">
        <v>14.419197281800807</v>
      </c>
      <c r="R71" s="201">
        <v>15.311111111111112</v>
      </c>
      <c r="S71" s="202">
        <v>14.857768052516413</v>
      </c>
      <c r="T71" s="203">
        <v>14.373055883299369</v>
      </c>
      <c r="U71" s="201">
        <v>15.383748450355009</v>
      </c>
      <c r="V71" s="202">
        <v>14.893617021276595</v>
      </c>
      <c r="W71" s="203">
        <v>14.321389793702496</v>
      </c>
      <c r="X71" s="201">
        <v>15.442604226156481</v>
      </c>
      <c r="Y71" s="202">
        <v>14.846818538884524</v>
      </c>
      <c r="Z71" s="203">
        <v>14.252721873968987</v>
      </c>
      <c r="AA71" s="201">
        <v>15.488721804511279</v>
      </c>
      <c r="AB71" s="202">
        <v>14.876690533015116</v>
      </c>
      <c r="AC71" s="203">
        <v>14.249137259267505</v>
      </c>
      <c r="AD71" s="201">
        <v>15.570690465007045</v>
      </c>
      <c r="AE71" s="202">
        <v>14.919354838709678</v>
      </c>
      <c r="AF71" s="203">
        <v>14.258297584104765</v>
      </c>
      <c r="AG71" s="201">
        <v>15.640262060750446</v>
      </c>
      <c r="AH71" s="202">
        <v>14.947491248541422</v>
      </c>
      <c r="AI71" s="203">
        <v>14.236785021121131</v>
      </c>
      <c r="AJ71" s="201">
        <v>15.664251207729468</v>
      </c>
      <c r="AK71" s="202">
        <v>14.934373891450869</v>
      </c>
      <c r="AL71" s="203">
        <v>14.162049861495845</v>
      </c>
      <c r="AM71" s="201">
        <v>15.741761607252236</v>
      </c>
      <c r="AN71" s="202">
        <v>14.959875434183733</v>
      </c>
      <c r="AO71" s="203">
        <v>14.137286948400654</v>
      </c>
      <c r="AP71" s="201">
        <v>15.831364258176844</v>
      </c>
      <c r="AQ71" s="202">
        <v>14.959389016850528</v>
      </c>
      <c r="AR71" s="203">
        <v>14.098631429919772</v>
      </c>
      <c r="AS71" s="201">
        <v>15.92886870979947</v>
      </c>
      <c r="AT71" s="202">
        <v>14.980353634577604</v>
      </c>
      <c r="AU71" s="203">
        <v>14.101492537313435</v>
      </c>
      <c r="AV71" s="201">
        <v>16.015875048009217</v>
      </c>
      <c r="AW71" s="202">
        <v>14.986951659003356</v>
      </c>
      <c r="AX71" s="203">
        <v>14.070048309178743</v>
      </c>
      <c r="AY71" s="201">
        <v>16.129032258064516</v>
      </c>
      <c r="AZ71" s="202">
        <v>14.991824927682051</v>
      </c>
      <c r="BA71" s="203">
        <v>14.057156814851002</v>
      </c>
      <c r="BB71" s="201">
        <v>16.243386243386244</v>
      </c>
      <c r="BC71" s="202">
        <v>14.986619090098127</v>
      </c>
      <c r="BD71" s="203">
        <v>14.022732888559428</v>
      </c>
      <c r="BE71" s="95">
        <f>BB71-C71</f>
        <v>0.57020545187097404</v>
      </c>
      <c r="BF71" s="205">
        <f>BC71-C71</f>
        <v>-0.68656170141714234</v>
      </c>
      <c r="BG71" s="205">
        <f>BD71-C71</f>
        <v>-1.6504479029558414</v>
      </c>
    </row>
    <row r="72" spans="1:59" s="92" customFormat="1" ht="68.25" customHeight="1">
      <c r="A72" s="214" t="s">
        <v>82</v>
      </c>
      <c r="B72" s="99" t="s">
        <v>35</v>
      </c>
      <c r="C72" s="70">
        <v>228</v>
      </c>
      <c r="D72" s="71">
        <v>217</v>
      </c>
      <c r="E72" s="72">
        <v>207</v>
      </c>
      <c r="F72" s="73">
        <v>210</v>
      </c>
      <c r="G72" s="71">
        <v>205</v>
      </c>
      <c r="H72" s="72">
        <v>201</v>
      </c>
      <c r="I72" s="70">
        <v>213</v>
      </c>
      <c r="J72" s="71">
        <v>202</v>
      </c>
      <c r="K72" s="72">
        <v>200</v>
      </c>
      <c r="L72" s="70">
        <v>215</v>
      </c>
      <c r="M72" s="71">
        <v>200</v>
      </c>
      <c r="N72" s="72">
        <v>198</v>
      </c>
      <c r="O72" s="70">
        <v>214</v>
      </c>
      <c r="P72" s="71">
        <v>196</v>
      </c>
      <c r="Q72" s="72">
        <v>192</v>
      </c>
      <c r="R72" s="70">
        <v>213</v>
      </c>
      <c r="S72" s="71">
        <v>194</v>
      </c>
      <c r="T72" s="72">
        <v>190</v>
      </c>
      <c r="U72" s="70">
        <v>211</v>
      </c>
      <c r="V72" s="71">
        <v>192</v>
      </c>
      <c r="W72" s="72">
        <v>187</v>
      </c>
      <c r="X72" s="70">
        <v>209</v>
      </c>
      <c r="Y72" s="71">
        <v>189</v>
      </c>
      <c r="Z72" s="72">
        <v>184</v>
      </c>
      <c r="AA72" s="70">
        <v>207</v>
      </c>
      <c r="AB72" s="71">
        <v>188</v>
      </c>
      <c r="AC72" s="72">
        <v>181</v>
      </c>
      <c r="AD72" s="70">
        <v>205</v>
      </c>
      <c r="AE72" s="71">
        <v>186</v>
      </c>
      <c r="AF72" s="72">
        <v>179</v>
      </c>
      <c r="AG72" s="70">
        <v>204</v>
      </c>
      <c r="AH72" s="71">
        <v>184</v>
      </c>
      <c r="AI72" s="72">
        <v>177</v>
      </c>
      <c r="AJ72" s="70">
        <v>202</v>
      </c>
      <c r="AK72" s="71">
        <v>181</v>
      </c>
      <c r="AL72" s="72">
        <v>175</v>
      </c>
      <c r="AM72" s="70">
        <v>201</v>
      </c>
      <c r="AN72" s="71">
        <v>180</v>
      </c>
      <c r="AO72" s="72">
        <v>174</v>
      </c>
      <c r="AP72" s="70">
        <v>199</v>
      </c>
      <c r="AQ72" s="71">
        <v>179</v>
      </c>
      <c r="AR72" s="72">
        <v>173</v>
      </c>
      <c r="AS72" s="70">
        <v>198</v>
      </c>
      <c r="AT72" s="71">
        <v>177</v>
      </c>
      <c r="AU72" s="72">
        <v>171</v>
      </c>
      <c r="AV72" s="70">
        <v>197</v>
      </c>
      <c r="AW72" s="71">
        <v>176</v>
      </c>
      <c r="AX72" s="72">
        <v>170</v>
      </c>
      <c r="AY72" s="70">
        <v>196</v>
      </c>
      <c r="AZ72" s="71">
        <v>174</v>
      </c>
      <c r="BA72" s="72">
        <v>168</v>
      </c>
      <c r="BB72" s="70">
        <v>195</v>
      </c>
      <c r="BC72" s="71">
        <v>173</v>
      </c>
      <c r="BD72" s="72">
        <v>167</v>
      </c>
      <c r="BE72" s="95">
        <f>IF((ISERROR(BB72/$C72)),0,(BB72/$C72)*100)</f>
        <v>85.526315789473685</v>
      </c>
      <c r="BF72" s="95">
        <f t="shared" ref="BF72:BG72" si="26">IF((ISERROR(BC72/$C72)),0,(BC72/$C72)*100)</f>
        <v>75.877192982456137</v>
      </c>
      <c r="BG72" s="95">
        <f t="shared" si="26"/>
        <v>73.245614035087712</v>
      </c>
    </row>
    <row r="73" spans="1:59" s="147" customFormat="1" ht="20.25" customHeight="1">
      <c r="A73" s="214"/>
      <c r="B73" s="144" t="s">
        <v>36</v>
      </c>
      <c r="C73" s="105">
        <v>99.6</v>
      </c>
      <c r="D73" s="106">
        <f>IF((ISERROR(D72/C72)),0,(D72/C72)*100)</f>
        <v>95.175438596491219</v>
      </c>
      <c r="E73" s="107">
        <f>IF((ISERROR(E72/D72)),0,(E72/D72)*100)</f>
        <v>95.391705069124427</v>
      </c>
      <c r="F73" s="108">
        <f>IF((ISERROR(F72/E72)),0,(F72/E72)*100)</f>
        <v>101.44927536231884</v>
      </c>
      <c r="G73" s="109">
        <f>IF((ISERROR(G72/E72)),0,(G72/E72)*100)</f>
        <v>99.033816425120762</v>
      </c>
      <c r="H73" s="107">
        <f t="shared" ref="H73:BD73" si="27">IF((ISERROR(H72/E72)),0,(H72/E72)*100)</f>
        <v>97.101449275362313</v>
      </c>
      <c r="I73" s="110">
        <f t="shared" si="27"/>
        <v>101.42857142857142</v>
      </c>
      <c r="J73" s="109">
        <f t="shared" si="27"/>
        <v>98.536585365853654</v>
      </c>
      <c r="K73" s="107">
        <f t="shared" si="27"/>
        <v>99.50248756218906</v>
      </c>
      <c r="L73" s="110">
        <f t="shared" si="27"/>
        <v>100.93896713615023</v>
      </c>
      <c r="M73" s="109">
        <f t="shared" si="27"/>
        <v>99.009900990099013</v>
      </c>
      <c r="N73" s="107">
        <f t="shared" si="27"/>
        <v>99</v>
      </c>
      <c r="O73" s="110">
        <f t="shared" si="27"/>
        <v>99.534883720930239</v>
      </c>
      <c r="P73" s="109">
        <f t="shared" si="27"/>
        <v>98</v>
      </c>
      <c r="Q73" s="107">
        <f t="shared" si="27"/>
        <v>96.969696969696969</v>
      </c>
      <c r="R73" s="110">
        <f t="shared" si="27"/>
        <v>99.532710280373834</v>
      </c>
      <c r="S73" s="109">
        <f t="shared" si="27"/>
        <v>98.979591836734699</v>
      </c>
      <c r="T73" s="107">
        <f t="shared" si="27"/>
        <v>98.958333333333343</v>
      </c>
      <c r="U73" s="110">
        <f t="shared" si="27"/>
        <v>99.061032863849761</v>
      </c>
      <c r="V73" s="109">
        <f t="shared" si="27"/>
        <v>98.969072164948457</v>
      </c>
      <c r="W73" s="107">
        <f t="shared" si="27"/>
        <v>98.421052631578945</v>
      </c>
      <c r="X73" s="110">
        <f t="shared" si="27"/>
        <v>99.052132701421797</v>
      </c>
      <c r="Y73" s="109">
        <f t="shared" si="27"/>
        <v>98.4375</v>
      </c>
      <c r="Z73" s="107">
        <f t="shared" si="27"/>
        <v>98.395721925133699</v>
      </c>
      <c r="AA73" s="110">
        <f t="shared" si="27"/>
        <v>99.043062200956939</v>
      </c>
      <c r="AB73" s="109">
        <f t="shared" si="27"/>
        <v>99.470899470899468</v>
      </c>
      <c r="AC73" s="107">
        <f t="shared" si="27"/>
        <v>98.369565217391312</v>
      </c>
      <c r="AD73" s="110">
        <f t="shared" si="27"/>
        <v>99.033816425120762</v>
      </c>
      <c r="AE73" s="109">
        <f t="shared" si="27"/>
        <v>98.936170212765958</v>
      </c>
      <c r="AF73" s="107">
        <f t="shared" si="27"/>
        <v>98.895027624309392</v>
      </c>
      <c r="AG73" s="110">
        <f t="shared" si="27"/>
        <v>99.512195121951223</v>
      </c>
      <c r="AH73" s="109">
        <f t="shared" si="27"/>
        <v>98.924731182795696</v>
      </c>
      <c r="AI73" s="107">
        <f t="shared" si="27"/>
        <v>98.882681564245814</v>
      </c>
      <c r="AJ73" s="110">
        <f t="shared" si="27"/>
        <v>99.019607843137265</v>
      </c>
      <c r="AK73" s="109">
        <f t="shared" si="27"/>
        <v>98.369565217391312</v>
      </c>
      <c r="AL73" s="107">
        <f t="shared" si="27"/>
        <v>98.870056497175142</v>
      </c>
      <c r="AM73" s="110">
        <f t="shared" si="27"/>
        <v>99.504950495049499</v>
      </c>
      <c r="AN73" s="109">
        <f t="shared" si="27"/>
        <v>99.447513812154696</v>
      </c>
      <c r="AO73" s="107">
        <f t="shared" si="27"/>
        <v>99.428571428571431</v>
      </c>
      <c r="AP73" s="110">
        <f t="shared" si="27"/>
        <v>99.00497512437812</v>
      </c>
      <c r="AQ73" s="109">
        <f t="shared" si="27"/>
        <v>99.444444444444443</v>
      </c>
      <c r="AR73" s="107">
        <f t="shared" si="27"/>
        <v>99.425287356321832</v>
      </c>
      <c r="AS73" s="110">
        <f t="shared" si="27"/>
        <v>99.497487437185924</v>
      </c>
      <c r="AT73" s="109">
        <f t="shared" si="27"/>
        <v>98.882681564245814</v>
      </c>
      <c r="AU73" s="107">
        <f t="shared" si="27"/>
        <v>98.843930635838149</v>
      </c>
      <c r="AV73" s="110">
        <f t="shared" si="27"/>
        <v>99.494949494949495</v>
      </c>
      <c r="AW73" s="109">
        <f t="shared" si="27"/>
        <v>99.435028248587571</v>
      </c>
      <c r="AX73" s="107">
        <f t="shared" si="27"/>
        <v>99.415204678362571</v>
      </c>
      <c r="AY73" s="110">
        <f t="shared" si="27"/>
        <v>99.492385786802032</v>
      </c>
      <c r="AZ73" s="109">
        <f t="shared" si="27"/>
        <v>98.86363636363636</v>
      </c>
      <c r="BA73" s="107">
        <f t="shared" si="27"/>
        <v>98.82352941176471</v>
      </c>
      <c r="BB73" s="110">
        <f t="shared" si="27"/>
        <v>99.489795918367349</v>
      </c>
      <c r="BC73" s="109">
        <f t="shared" si="27"/>
        <v>99.425287356321832</v>
      </c>
      <c r="BD73" s="107">
        <f t="shared" si="27"/>
        <v>99.404761904761912</v>
      </c>
      <c r="BE73" s="200"/>
      <c r="BF73" s="146"/>
      <c r="BG73" s="146"/>
    </row>
    <row r="74" spans="1:59" s="92" customFormat="1" ht="22.5">
      <c r="A74" s="93" t="s">
        <v>83</v>
      </c>
      <c r="B74" s="99" t="s">
        <v>81</v>
      </c>
      <c r="C74" s="201">
        <v>2.2390258273593244</v>
      </c>
      <c r="D74" s="202">
        <v>2.1713027816690014</v>
      </c>
      <c r="E74" s="203">
        <v>2.1113831089351285</v>
      </c>
      <c r="F74" s="204">
        <v>2.1838602329450918</v>
      </c>
      <c r="G74" s="202">
        <v>2.1212748344370862</v>
      </c>
      <c r="H74" s="203">
        <v>2.0755885997521686</v>
      </c>
      <c r="I74" s="201">
        <v>2.247783875052765</v>
      </c>
      <c r="J74" s="202">
        <v>2.1198446846468677</v>
      </c>
      <c r="K74" s="203">
        <v>2.0837674515524069</v>
      </c>
      <c r="L74" s="201">
        <v>2.3150640680521155</v>
      </c>
      <c r="M74" s="202">
        <v>2.1299254526091587</v>
      </c>
      <c r="N74" s="203">
        <v>2.0824568784181743</v>
      </c>
      <c r="O74" s="201">
        <v>2.3375204806116874</v>
      </c>
      <c r="P74" s="202">
        <v>2.1157167530224523</v>
      </c>
      <c r="Q74" s="203">
        <v>2.0386493947759607</v>
      </c>
      <c r="R74" s="201">
        <v>2.3666666666666667</v>
      </c>
      <c r="S74" s="202">
        <v>2.1225382932166301</v>
      </c>
      <c r="T74" s="203">
        <v>2.0379706103185669</v>
      </c>
      <c r="U74" s="201">
        <v>2.3780006762087229</v>
      </c>
      <c r="V74" s="202">
        <v>2.1276595744680851</v>
      </c>
      <c r="W74" s="203">
        <v>2.0304017372421281</v>
      </c>
      <c r="X74" s="201">
        <v>2.3872073101085096</v>
      </c>
      <c r="Y74" s="202">
        <v>2.1209740769835035</v>
      </c>
      <c r="Z74" s="203">
        <v>2.0235345870449799</v>
      </c>
      <c r="AA74" s="201">
        <v>2.3944476576055522</v>
      </c>
      <c r="AB74" s="202">
        <v>2.1366064325491534</v>
      </c>
      <c r="AC74" s="203">
        <v>2.0149170655682958</v>
      </c>
      <c r="AD74" s="201">
        <v>2.4072334429309539</v>
      </c>
      <c r="AE74" s="202">
        <v>2.1428571428571428</v>
      </c>
      <c r="AF74" s="203">
        <v>2.0207721833370962</v>
      </c>
      <c r="AG74" s="201">
        <v>2.4300178677784396</v>
      </c>
      <c r="AH74" s="202">
        <v>2.1470245040840141</v>
      </c>
      <c r="AI74" s="203">
        <v>2.0207786276972257</v>
      </c>
      <c r="AJ74" s="201">
        <v>2.439613526570048</v>
      </c>
      <c r="AK74" s="202">
        <v>2.1402388553860709</v>
      </c>
      <c r="AL74" s="203">
        <v>2.0198522622345338</v>
      </c>
      <c r="AM74" s="201">
        <v>2.4623300257258363</v>
      </c>
      <c r="AN74" s="202">
        <v>2.1559468199784404</v>
      </c>
      <c r="AO74" s="203">
        <v>2.0312864814382445</v>
      </c>
      <c r="AP74" s="201">
        <v>2.4748165651038425</v>
      </c>
      <c r="AQ74" s="202">
        <v>2.1699599951509274</v>
      </c>
      <c r="AR74" s="203">
        <v>2.0410571024067958</v>
      </c>
      <c r="AS74" s="201">
        <v>2.4971623155505105</v>
      </c>
      <c r="AT74" s="202">
        <v>2.1733791748526525</v>
      </c>
      <c r="AU74" s="203">
        <v>2.0417910447761192</v>
      </c>
      <c r="AV74" s="201">
        <v>2.5220842401741135</v>
      </c>
      <c r="AW74" s="202">
        <v>2.1871504908661614</v>
      </c>
      <c r="AX74" s="203">
        <v>2.0531400966183577</v>
      </c>
      <c r="AY74" s="201">
        <v>2.5494276795005204</v>
      </c>
      <c r="AZ74" s="202">
        <v>2.1884039743428501</v>
      </c>
      <c r="BA74" s="203">
        <v>2.0517830972154369</v>
      </c>
      <c r="BB74" s="201">
        <v>2.5793650793650791</v>
      </c>
      <c r="BC74" s="202">
        <v>2.2046642028800814</v>
      </c>
      <c r="BD74" s="203">
        <v>2.0632567333827527</v>
      </c>
      <c r="BE74" s="95">
        <f>BB74-C74</f>
        <v>0.34033925200575466</v>
      </c>
      <c r="BF74" s="205">
        <f>BC74-C74</f>
        <v>-3.4361624479243069E-2</v>
      </c>
      <c r="BG74" s="205">
        <f>BD74-C74</f>
        <v>-0.1757690939765717</v>
      </c>
    </row>
    <row r="75" spans="1:59" s="103" customFormat="1" ht="39" customHeight="1">
      <c r="A75" s="214" t="s">
        <v>84</v>
      </c>
      <c r="B75" s="99" t="s">
        <v>85</v>
      </c>
      <c r="C75" s="70">
        <v>13918.480151009147</v>
      </c>
      <c r="D75" s="71">
        <v>14687.483454162368</v>
      </c>
      <c r="E75" s="72">
        <v>16433.451687290537</v>
      </c>
      <c r="F75" s="73">
        <v>17368.094646078345</v>
      </c>
      <c r="G75" s="71">
        <v>17401.017115130078</v>
      </c>
      <c r="H75" s="72">
        <v>17442.833076540293</v>
      </c>
      <c r="I75" s="70">
        <v>18348.02905719115</v>
      </c>
      <c r="J75" s="71">
        <v>18404.895728415417</v>
      </c>
      <c r="K75" s="72">
        <v>18497.143370856866</v>
      </c>
      <c r="L75" s="70">
        <v>19354.748152810982</v>
      </c>
      <c r="M75" s="71">
        <v>19441.221731533664</v>
      </c>
      <c r="N75" s="72">
        <v>19577.745219869292</v>
      </c>
      <c r="O75" s="70">
        <v>20612.806782743697</v>
      </c>
      <c r="P75" s="71">
        <v>20743.783587546422</v>
      </c>
      <c r="Q75" s="72">
        <v>20948.187385260142</v>
      </c>
      <c r="R75" s="70">
        <v>22014.477643970269</v>
      </c>
      <c r="S75" s="71">
        <v>22195.848438674671</v>
      </c>
      <c r="T75" s="72">
        <v>22477.405064384133</v>
      </c>
      <c r="U75" s="70">
        <v>23907.722721351711</v>
      </c>
      <c r="V75" s="71">
        <v>24149.08310127804</v>
      </c>
      <c r="W75" s="72">
        <v>24522.848925243088</v>
      </c>
      <c r="X75" s="70">
        <v>25342.186084632813</v>
      </c>
      <c r="Y75" s="71">
        <v>25646.326253557279</v>
      </c>
      <c r="Z75" s="72">
        <v>26092.311256458648</v>
      </c>
      <c r="AA75" s="70">
        <v>26583.953202779823</v>
      </c>
      <c r="AB75" s="71">
        <v>26928.642566235143</v>
      </c>
      <c r="AC75" s="72">
        <v>27449.111441794499</v>
      </c>
      <c r="AD75" s="70">
        <v>28072.654582135492</v>
      </c>
      <c r="AE75" s="71">
        <v>28490.503835076783</v>
      </c>
      <c r="AF75" s="72">
        <v>29096.058128302167</v>
      </c>
      <c r="AG75" s="70">
        <v>29532.432620406536</v>
      </c>
      <c r="AH75" s="71">
        <v>30000.500538335851</v>
      </c>
      <c r="AI75" s="72">
        <v>30696.341325358786</v>
      </c>
      <c r="AJ75" s="70">
        <v>31333.911010251333</v>
      </c>
      <c r="AK75" s="71">
        <v>31890.532072251011</v>
      </c>
      <c r="AL75" s="72">
        <v>32722.299852832464</v>
      </c>
      <c r="AM75" s="70">
        <v>34185.296912184203</v>
      </c>
      <c r="AN75" s="71">
        <v>34856.351554970352</v>
      </c>
      <c r="AO75" s="72">
        <v>35863.640638704383</v>
      </c>
      <c r="AP75" s="70">
        <v>36304.785320739626</v>
      </c>
      <c r="AQ75" s="71">
        <v>37087.158054488456</v>
      </c>
      <c r="AR75" s="72">
        <v>38230.640920858867</v>
      </c>
      <c r="AS75" s="70">
        <v>38156.329372097345</v>
      </c>
      <c r="AT75" s="71">
        <v>39052.777431376344</v>
      </c>
      <c r="AU75" s="72">
        <v>40333.326171506102</v>
      </c>
      <c r="AV75" s="70">
        <v>39949.676852585922</v>
      </c>
      <c r="AW75" s="71">
        <v>40927.310748082411</v>
      </c>
      <c r="AX75" s="72">
        <v>42309.65915390991</v>
      </c>
      <c r="AY75" s="70">
        <v>42186.85875633073</v>
      </c>
      <c r="AZ75" s="71">
        <v>43301.094771471195</v>
      </c>
      <c r="BA75" s="72">
        <v>44890.54836229841</v>
      </c>
      <c r="BB75" s="70">
        <v>44633.696564197911</v>
      </c>
      <c r="BC75" s="71">
        <v>45899.160457759463</v>
      </c>
      <c r="BD75" s="72">
        <v>47718.652909123208</v>
      </c>
      <c r="BE75" s="95">
        <f>IF((ISERROR(BB75/$C75)),0,(BB75/$C75)*100)</f>
        <v>320.67938510485845</v>
      </c>
      <c r="BF75" s="95">
        <f t="shared" ref="BF75:BG75" si="28">IF((ISERROR(BC75/$C75)),0,(BC75/$C75)*100)</f>
        <v>329.77135405428288</v>
      </c>
      <c r="BG75" s="95">
        <f t="shared" si="28"/>
        <v>342.8438478296311</v>
      </c>
    </row>
    <row r="76" spans="1:59" s="147" customFormat="1">
      <c r="A76" s="214"/>
      <c r="B76" s="144" t="s">
        <v>36</v>
      </c>
      <c r="C76" s="105">
        <v>105.2</v>
      </c>
      <c r="D76" s="106">
        <f>IF((ISERROR(D75/C75)),0,(D75/C75)*100)</f>
        <v>105.52505226727263</v>
      </c>
      <c r="E76" s="107">
        <f t="shared" ref="E76:F76" si="29">IF((ISERROR(E75/D75)),0,(E75/D75)*100)</f>
        <v>111.88745668090179</v>
      </c>
      <c r="F76" s="108">
        <f t="shared" si="29"/>
        <v>105.68744154650511</v>
      </c>
      <c r="G76" s="109">
        <f t="shared" ref="G76" si="30">IF((ISERROR(G75/E75)),0,(G75/E75)*100)</f>
        <v>105.88777967192277</v>
      </c>
      <c r="H76" s="107">
        <f t="shared" ref="H76:BD76" si="31">IF((ISERROR(H75/E75)),0,(H75/E75)*100)</f>
        <v>106.14223602233486</v>
      </c>
      <c r="I76" s="110">
        <f t="shared" si="31"/>
        <v>105.64215264300204</v>
      </c>
      <c r="J76" s="109">
        <f t="shared" si="31"/>
        <v>105.76908008677535</v>
      </c>
      <c r="K76" s="107">
        <f t="shared" si="31"/>
        <v>106.04437530124946</v>
      </c>
      <c r="L76" s="110">
        <f t="shared" si="31"/>
        <v>105.48679693323936</v>
      </c>
      <c r="M76" s="109">
        <f t="shared" si="31"/>
        <v>105.63070836374399</v>
      </c>
      <c r="N76" s="107">
        <f t="shared" si="31"/>
        <v>105.84199315184509</v>
      </c>
      <c r="O76" s="110">
        <f t="shared" si="31"/>
        <v>106.50000000000001</v>
      </c>
      <c r="P76" s="109">
        <f t="shared" si="31"/>
        <v>106.70000000000002</v>
      </c>
      <c r="Q76" s="107">
        <f t="shared" si="31"/>
        <v>107</v>
      </c>
      <c r="R76" s="110">
        <f t="shared" si="31"/>
        <v>106.80000000000001</v>
      </c>
      <c r="S76" s="109">
        <f t="shared" si="31"/>
        <v>107</v>
      </c>
      <c r="T76" s="107">
        <f t="shared" si="31"/>
        <v>107.3</v>
      </c>
      <c r="U76" s="110">
        <f t="shared" si="31"/>
        <v>108.59999999999998</v>
      </c>
      <c r="V76" s="109">
        <f t="shared" si="31"/>
        <v>108.79999999999998</v>
      </c>
      <c r="W76" s="107">
        <f t="shared" si="31"/>
        <v>109.1</v>
      </c>
      <c r="X76" s="110">
        <f t="shared" si="31"/>
        <v>106</v>
      </c>
      <c r="Y76" s="109">
        <f t="shared" si="31"/>
        <v>106.2</v>
      </c>
      <c r="Z76" s="107">
        <f t="shared" si="31"/>
        <v>106.4</v>
      </c>
      <c r="AA76" s="110">
        <f t="shared" si="31"/>
        <v>104.90000000000002</v>
      </c>
      <c r="AB76" s="109">
        <f t="shared" si="31"/>
        <v>105</v>
      </c>
      <c r="AC76" s="107">
        <f t="shared" si="31"/>
        <v>105.2</v>
      </c>
      <c r="AD76" s="110">
        <f t="shared" si="31"/>
        <v>105.60000000000001</v>
      </c>
      <c r="AE76" s="109">
        <f t="shared" si="31"/>
        <v>105.80000000000001</v>
      </c>
      <c r="AF76" s="107">
        <f t="shared" si="31"/>
        <v>105.99999999999999</v>
      </c>
      <c r="AG76" s="110">
        <f t="shared" si="31"/>
        <v>105.2</v>
      </c>
      <c r="AH76" s="109">
        <f t="shared" si="31"/>
        <v>105.3</v>
      </c>
      <c r="AI76" s="107">
        <f t="shared" si="31"/>
        <v>105.5</v>
      </c>
      <c r="AJ76" s="110">
        <f t="shared" si="31"/>
        <v>106.1</v>
      </c>
      <c r="AK76" s="109">
        <f t="shared" si="31"/>
        <v>106.3</v>
      </c>
      <c r="AL76" s="107">
        <f t="shared" si="31"/>
        <v>106.59999999999998</v>
      </c>
      <c r="AM76" s="110">
        <f t="shared" si="31"/>
        <v>109.1</v>
      </c>
      <c r="AN76" s="109">
        <f t="shared" si="31"/>
        <v>109.3</v>
      </c>
      <c r="AO76" s="107">
        <f t="shared" si="31"/>
        <v>109.60000000000001</v>
      </c>
      <c r="AP76" s="110">
        <f t="shared" si="31"/>
        <v>106.2</v>
      </c>
      <c r="AQ76" s="109">
        <f t="shared" si="31"/>
        <v>106.4</v>
      </c>
      <c r="AR76" s="107">
        <f t="shared" si="31"/>
        <v>106.59999999999998</v>
      </c>
      <c r="AS76" s="110">
        <f t="shared" si="31"/>
        <v>105.1</v>
      </c>
      <c r="AT76" s="109">
        <f t="shared" si="31"/>
        <v>105.3</v>
      </c>
      <c r="AU76" s="107">
        <f t="shared" si="31"/>
        <v>105.5</v>
      </c>
      <c r="AV76" s="110">
        <f t="shared" si="31"/>
        <v>104.70000000000002</v>
      </c>
      <c r="AW76" s="109">
        <f t="shared" si="31"/>
        <v>104.80000000000001</v>
      </c>
      <c r="AX76" s="107">
        <f t="shared" si="31"/>
        <v>104.90000000000002</v>
      </c>
      <c r="AY76" s="110">
        <f t="shared" si="31"/>
        <v>105.59999999999998</v>
      </c>
      <c r="AZ76" s="109">
        <f t="shared" si="31"/>
        <v>105.80000000000001</v>
      </c>
      <c r="BA76" s="107">
        <f t="shared" si="31"/>
        <v>106.1</v>
      </c>
      <c r="BB76" s="110">
        <f t="shared" si="31"/>
        <v>105.80000000000001</v>
      </c>
      <c r="BC76" s="109">
        <f t="shared" si="31"/>
        <v>105.99999999999999</v>
      </c>
      <c r="BD76" s="107">
        <f t="shared" si="31"/>
        <v>106.3</v>
      </c>
      <c r="BE76" s="145"/>
      <c r="BF76" s="146"/>
      <c r="BG76" s="146"/>
    </row>
    <row r="77" spans="1:59" s="103" customFormat="1">
      <c r="A77" s="93" t="s">
        <v>86</v>
      </c>
      <c r="B77" s="94" t="s">
        <v>81</v>
      </c>
      <c r="C77" s="82">
        <f>IF((ISERROR(C76/C45)),0,(C76/C45)*100)</f>
        <v>99.161089640870955</v>
      </c>
      <c r="D77" s="83">
        <f>IF((ISERROR(D76/D45)),0,(D76/D45)*100)</f>
        <v>102.65082905376714</v>
      </c>
      <c r="E77" s="84">
        <f t="shared" ref="E77:BD77" si="32">IF((ISERROR(E76/E45)),0,(E76/E45)*100)</f>
        <v>108.83993840554649</v>
      </c>
      <c r="F77" s="85">
        <f t="shared" si="32"/>
        <v>101.6225399485626</v>
      </c>
      <c r="G77" s="125">
        <f t="shared" si="32"/>
        <v>102.01134843152484</v>
      </c>
      <c r="H77" s="126">
        <f t="shared" si="32"/>
        <v>102.55288504573417</v>
      </c>
      <c r="I77" s="127">
        <f t="shared" si="32"/>
        <v>101.7747135289037</v>
      </c>
      <c r="J77" s="125">
        <f t="shared" si="32"/>
        <v>102.09370664746655</v>
      </c>
      <c r="K77" s="126">
        <f t="shared" si="32"/>
        <v>102.65670406703724</v>
      </c>
      <c r="L77" s="127">
        <f t="shared" si="32"/>
        <v>101.72304429434847</v>
      </c>
      <c r="M77" s="125">
        <f t="shared" si="32"/>
        <v>102.05865542390724</v>
      </c>
      <c r="N77" s="126">
        <f t="shared" si="32"/>
        <v>102.56007088357082</v>
      </c>
      <c r="O77" s="127">
        <f t="shared" si="32"/>
        <v>102.01149425287358</v>
      </c>
      <c r="P77" s="125">
        <f t="shared" si="32"/>
        <v>102.39923224568139</v>
      </c>
      <c r="Q77" s="126">
        <f t="shared" si="32"/>
        <v>102.98363811357075</v>
      </c>
      <c r="R77" s="127">
        <f t="shared" si="32"/>
        <v>102.29885057471265</v>
      </c>
      <c r="S77" s="125">
        <f t="shared" si="32"/>
        <v>102.78578290105669</v>
      </c>
      <c r="T77" s="126">
        <f t="shared" si="32"/>
        <v>103.3718689788054</v>
      </c>
      <c r="U77" s="127">
        <f t="shared" si="32"/>
        <v>104.32276657060517</v>
      </c>
      <c r="V77" s="125">
        <f t="shared" si="32"/>
        <v>104.71607314725695</v>
      </c>
      <c r="W77" s="126">
        <f t="shared" si="32"/>
        <v>105.3088803088803</v>
      </c>
      <c r="X77" s="127">
        <f t="shared" si="32"/>
        <v>101.43540669856459</v>
      </c>
      <c r="Y77" s="125">
        <f t="shared" si="32"/>
        <v>101.82166826462129</v>
      </c>
      <c r="Z77" s="126">
        <f t="shared" si="32"/>
        <v>102.30769230769232</v>
      </c>
      <c r="AA77" s="127">
        <f t="shared" si="32"/>
        <v>100.86538461538464</v>
      </c>
      <c r="AB77" s="125">
        <f t="shared" si="32"/>
        <v>101.15606936416187</v>
      </c>
      <c r="AC77" s="126">
        <f t="shared" si="32"/>
        <v>101.64251207729468</v>
      </c>
      <c r="AD77" s="127">
        <f t="shared" si="32"/>
        <v>101.34357005758159</v>
      </c>
      <c r="AE77" s="125">
        <f t="shared" si="32"/>
        <v>101.73076923076924</v>
      </c>
      <c r="AF77" s="126">
        <f t="shared" si="32"/>
        <v>102.21793635486979</v>
      </c>
      <c r="AG77" s="127">
        <f t="shared" si="32"/>
        <v>100.66985645933015</v>
      </c>
      <c r="AH77" s="125">
        <f t="shared" si="32"/>
        <v>100.9587727708533</v>
      </c>
      <c r="AI77" s="126">
        <f t="shared" si="32"/>
        <v>101.44230769230769</v>
      </c>
      <c r="AJ77" s="127">
        <f t="shared" si="32"/>
        <v>101.82341650671785</v>
      </c>
      <c r="AK77" s="125">
        <f t="shared" si="32"/>
        <v>102.21153846153845</v>
      </c>
      <c r="AL77" s="126">
        <f t="shared" si="32"/>
        <v>102.79652844744453</v>
      </c>
      <c r="AM77" s="127">
        <f t="shared" si="32"/>
        <v>104.90384615384616</v>
      </c>
      <c r="AN77" s="125">
        <f t="shared" si="32"/>
        <v>105.29865125240848</v>
      </c>
      <c r="AO77" s="126">
        <f t="shared" si="32"/>
        <v>105.8937198067633</v>
      </c>
      <c r="AP77" s="127">
        <f t="shared" si="32"/>
        <v>101.6267942583732</v>
      </c>
      <c r="AQ77" s="125">
        <f t="shared" si="32"/>
        <v>102.01342281879195</v>
      </c>
      <c r="AR77" s="126">
        <f t="shared" si="32"/>
        <v>102.49999999999999</v>
      </c>
      <c r="AS77" s="127">
        <f t="shared" si="32"/>
        <v>100.76701821668263</v>
      </c>
      <c r="AT77" s="125">
        <f t="shared" si="32"/>
        <v>101.15273775216139</v>
      </c>
      <c r="AU77" s="126">
        <f t="shared" si="32"/>
        <v>101.63776493256262</v>
      </c>
      <c r="AV77" s="127">
        <f t="shared" si="32"/>
        <v>100.4798464491363</v>
      </c>
      <c r="AW77" s="125">
        <f t="shared" si="32"/>
        <v>100.76923076923079</v>
      </c>
      <c r="AX77" s="126">
        <f t="shared" si="32"/>
        <v>101.15718418514949</v>
      </c>
      <c r="AY77" s="127">
        <f t="shared" si="32"/>
        <v>101.4409221902017</v>
      </c>
      <c r="AZ77" s="125">
        <f t="shared" si="32"/>
        <v>101.82868142444659</v>
      </c>
      <c r="BA77" s="126">
        <f t="shared" si="32"/>
        <v>102.4131274131274</v>
      </c>
      <c r="BB77" s="127">
        <f t="shared" si="32"/>
        <v>101.82868142444659</v>
      </c>
      <c r="BC77" s="125">
        <f t="shared" si="32"/>
        <v>102.21793635486979</v>
      </c>
      <c r="BD77" s="126">
        <f t="shared" si="32"/>
        <v>102.80464216634428</v>
      </c>
      <c r="BE77" s="97">
        <f>$D77*$E77*F77*I77*L77*O77*R77*U77*X77*AA77*AD77*AG77*AJ77*AM77*AP77*AS77*AV77*AY77*BB77/1E+36</f>
        <v>151.65416580425608</v>
      </c>
      <c r="BF77" s="97">
        <f t="shared" ref="BF77:BG77" si="33">$D77*$E77*G77*J77*M77*P77*S77*V77*Y77*AB77*AE77*AH77*AK77*AN77*AQ77*AT77*AW77*AZ77*BC77/1E+36</f>
        <v>161.28818685906188</v>
      </c>
      <c r="BG77" s="97">
        <f t="shared" si="33"/>
        <v>176.12559445181799</v>
      </c>
    </row>
    <row r="78" spans="1:59">
      <c r="A78" s="148"/>
      <c r="B78" s="148"/>
      <c r="C78" s="141"/>
      <c r="D78" s="142"/>
      <c r="E78" s="141"/>
      <c r="F78" s="141"/>
      <c r="G78" s="141"/>
      <c r="H78" s="141"/>
      <c r="I78" s="141"/>
      <c r="J78" s="141"/>
      <c r="K78" s="141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</row>
  </sheetData>
  <mergeCells count="43">
    <mergeCell ref="A62:A63"/>
    <mergeCell ref="A58:A59"/>
    <mergeCell ref="A42:A43"/>
    <mergeCell ref="A53:A54"/>
    <mergeCell ref="A55:A56"/>
    <mergeCell ref="A46:A47"/>
    <mergeCell ref="A49:A50"/>
    <mergeCell ref="A1:T1"/>
    <mergeCell ref="BE6:BG9"/>
    <mergeCell ref="O6:AC6"/>
    <mergeCell ref="AD6:AO6"/>
    <mergeCell ref="AA7:AC7"/>
    <mergeCell ref="AD7:AF7"/>
    <mergeCell ref="AG7:AI7"/>
    <mergeCell ref="AJ7:AL7"/>
    <mergeCell ref="AM7:AO7"/>
    <mergeCell ref="O7:Q7"/>
    <mergeCell ref="R7:T7"/>
    <mergeCell ref="U7:W7"/>
    <mergeCell ref="X7:Z7"/>
    <mergeCell ref="A3:T3"/>
    <mergeCell ref="A2:T2"/>
    <mergeCell ref="A4:T4"/>
    <mergeCell ref="A75:A76"/>
    <mergeCell ref="A65:A66"/>
    <mergeCell ref="A69:A70"/>
    <mergeCell ref="A67:A68"/>
    <mergeCell ref="A72:A73"/>
    <mergeCell ref="A10:A11"/>
    <mergeCell ref="A6:A8"/>
    <mergeCell ref="B6:B8"/>
    <mergeCell ref="C7:C8"/>
    <mergeCell ref="D7:D8"/>
    <mergeCell ref="F7:H7"/>
    <mergeCell ref="I7:K7"/>
    <mergeCell ref="L7:N7"/>
    <mergeCell ref="F6:N6"/>
    <mergeCell ref="E7:E8"/>
    <mergeCell ref="AP7:AR7"/>
    <mergeCell ref="AS7:AU7"/>
    <mergeCell ref="AV7:AX7"/>
    <mergeCell ref="AY7:BA7"/>
    <mergeCell ref="BB7:BD7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none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2018-07-09T12:35:24Z</cp:lastPrinted>
  <dcterms:created xsi:type="dcterms:W3CDTF">2018-07-05T06:39:18Z</dcterms:created>
  <dcterms:modified xsi:type="dcterms:W3CDTF">2018-07-16T06:49:26Z</dcterms:modified>
</cp:coreProperties>
</file>