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_1_ 05 - Малое предпринимательс" sheetId="1" r:id="rId1"/>
  </sheets>
  <calcPr calcId="144525"/>
</workbook>
</file>

<file path=xl/calcChain.xml><?xml version="1.0" encoding="utf-8"?>
<calcChain xmlns="http://schemas.openxmlformats.org/spreadsheetml/2006/main">
  <c r="K119" i="1" l="1"/>
  <c r="G119" i="1"/>
  <c r="C119" i="1"/>
  <c r="K112" i="1"/>
  <c r="J112" i="1"/>
  <c r="J119" i="1" s="1"/>
  <c r="I112" i="1"/>
  <c r="I119" i="1" s="1"/>
  <c r="H112" i="1"/>
  <c r="H119" i="1" s="1"/>
  <c r="G112" i="1"/>
  <c r="F112" i="1"/>
  <c r="F119" i="1" s="1"/>
  <c r="E112" i="1"/>
  <c r="E119" i="1" s="1"/>
  <c r="D112" i="1"/>
  <c r="D119" i="1" s="1"/>
  <c r="C112" i="1"/>
  <c r="K111" i="1"/>
  <c r="J111" i="1"/>
  <c r="I111" i="1"/>
  <c r="H111" i="1"/>
  <c r="G111" i="1"/>
  <c r="F111" i="1"/>
  <c r="E111" i="1"/>
  <c r="D111" i="1"/>
  <c r="K110" i="1"/>
  <c r="J110" i="1"/>
  <c r="I110" i="1"/>
  <c r="H110" i="1"/>
  <c r="G110" i="1"/>
  <c r="F110" i="1"/>
  <c r="E110" i="1"/>
  <c r="D110" i="1"/>
  <c r="K109" i="1"/>
  <c r="J109" i="1"/>
  <c r="I109" i="1"/>
  <c r="H109" i="1"/>
  <c r="G109" i="1"/>
  <c r="F109" i="1"/>
  <c r="E109" i="1"/>
  <c r="D109" i="1"/>
  <c r="K108" i="1"/>
  <c r="J108" i="1"/>
  <c r="I108" i="1"/>
  <c r="H108" i="1"/>
  <c r="G108" i="1"/>
  <c r="F108" i="1"/>
  <c r="E108" i="1"/>
  <c r="D108" i="1"/>
  <c r="K102" i="1"/>
  <c r="J102" i="1"/>
  <c r="I102" i="1"/>
  <c r="H102" i="1"/>
  <c r="G102" i="1"/>
  <c r="F102" i="1"/>
  <c r="E102" i="1"/>
  <c r="D102" i="1"/>
  <c r="C102" i="1"/>
  <c r="K93" i="1"/>
  <c r="J93" i="1"/>
  <c r="I93" i="1"/>
  <c r="H93" i="1"/>
  <c r="G93" i="1"/>
  <c r="F93" i="1"/>
  <c r="E93" i="1"/>
  <c r="D93" i="1"/>
  <c r="C93" i="1"/>
  <c r="K85" i="1"/>
  <c r="J85" i="1"/>
  <c r="I85" i="1"/>
  <c r="H85" i="1"/>
  <c r="G85" i="1"/>
  <c r="F85" i="1"/>
  <c r="E85" i="1"/>
  <c r="D85" i="1"/>
  <c r="C85" i="1"/>
  <c r="U69" i="1"/>
  <c r="K67" i="1"/>
  <c r="J67" i="1"/>
  <c r="J53" i="1" s="1"/>
  <c r="I67" i="1"/>
  <c r="H67" i="1"/>
  <c r="G67" i="1"/>
  <c r="F67" i="1"/>
  <c r="F53" i="1" s="1"/>
  <c r="E67" i="1"/>
  <c r="D67" i="1"/>
  <c r="C67" i="1"/>
  <c r="K54" i="1"/>
  <c r="K53" i="1" s="1"/>
  <c r="J54" i="1"/>
  <c r="I54" i="1"/>
  <c r="H54" i="1"/>
  <c r="G54" i="1"/>
  <c r="G53" i="1" s="1"/>
  <c r="F54" i="1"/>
  <c r="E54" i="1"/>
  <c r="D54" i="1"/>
  <c r="C54" i="1"/>
  <c r="C53" i="1" s="1"/>
  <c r="I53" i="1"/>
  <c r="H53" i="1"/>
  <c r="E53" i="1"/>
  <c r="D53" i="1"/>
  <c r="J48" i="1"/>
  <c r="F48" i="1"/>
  <c r="K42" i="1"/>
  <c r="K48" i="1" s="1"/>
  <c r="J42" i="1"/>
  <c r="I42" i="1"/>
  <c r="I48" i="1" s="1"/>
  <c r="H42" i="1"/>
  <c r="H48" i="1" s="1"/>
  <c r="G42" i="1"/>
  <c r="G48" i="1" s="1"/>
  <c r="F42" i="1"/>
  <c r="E42" i="1"/>
  <c r="E48" i="1" s="1"/>
  <c r="D42" i="1"/>
  <c r="D48" i="1" s="1"/>
  <c r="C42" i="1"/>
  <c r="C48" i="1" s="1"/>
  <c r="K24" i="1"/>
  <c r="J24" i="1"/>
  <c r="I24" i="1"/>
  <c r="I9" i="1" s="1"/>
  <c r="I52" i="1" s="1"/>
  <c r="E24" i="1"/>
  <c r="E9" i="1" s="1"/>
  <c r="E52" i="1" s="1"/>
  <c r="D24" i="1"/>
  <c r="C24" i="1"/>
  <c r="K11" i="1"/>
  <c r="J11" i="1"/>
  <c r="J9" i="1" s="1"/>
  <c r="J52" i="1" s="1"/>
  <c r="I11" i="1"/>
  <c r="H11" i="1"/>
  <c r="G11" i="1"/>
  <c r="F11" i="1"/>
  <c r="F9" i="1" s="1"/>
  <c r="F52" i="1" s="1"/>
  <c r="E11" i="1"/>
  <c r="D11" i="1"/>
  <c r="C11" i="1"/>
  <c r="K9" i="1"/>
  <c r="K52" i="1" s="1"/>
  <c r="H9" i="1"/>
  <c r="H52" i="1" s="1"/>
  <c r="G9" i="1"/>
  <c r="G52" i="1" s="1"/>
  <c r="D9" i="1"/>
  <c r="D52" i="1" s="1"/>
  <c r="C9" i="1"/>
  <c r="C52" i="1" s="1"/>
</calcChain>
</file>

<file path=xl/sharedStrings.xml><?xml version="1.0" encoding="utf-8"?>
<sst xmlns="http://schemas.openxmlformats.org/spreadsheetml/2006/main" count="247" uniqueCount="103">
  <si>
    <t>Показатели</t>
  </si>
  <si>
    <t>Единица измерения</t>
  </si>
  <si>
    <t>отчет</t>
  </si>
  <si>
    <t>оценка</t>
  </si>
  <si>
    <t>прогноз</t>
  </si>
  <si>
    <t>Комментарии к показателям</t>
  </si>
  <si>
    <t>вариант 1</t>
  </si>
  <si>
    <t>вариант 2</t>
  </si>
  <si>
    <t>V. Малое предпринимательство</t>
  </si>
  <si>
    <t>Для автоматического расчета показателей данный раздел заполняется после утверждения и подписания разделов I.Население, II.Общеэкономические показатели и XI.Баланс трудовых ресурсов</t>
  </si>
  <si>
    <t>Справочно:</t>
  </si>
  <si>
    <t>Количество субъектов среднего предпринимательства  в районе (городе), всего (в соответсвии с Федеральным законом от 24 июля 2007 года № 209-ФЗ «О развитии малого и среднего предпринимательства в Российской Федерации» )</t>
  </si>
  <si>
    <t xml:space="preserve"> единиц</t>
  </si>
  <si>
    <t>Оборот по субъектам среднего предпринимательства, всего</t>
  </si>
  <si>
    <t>тыс.рублей</t>
  </si>
  <si>
    <t>Среднесписочная численность работников (без внешних совместителей) средних предприятий</t>
  </si>
  <si>
    <t>человек</t>
  </si>
  <si>
    <t xml:space="preserve">Количество субъектов малого предпринимательства - всего  </t>
  </si>
  <si>
    <t>в том числе</t>
  </si>
  <si>
    <t xml:space="preserve">1. Малые предприятия (с учетом микропредприятий и без учета количества крестьянских (фермерских) хозяйств и потребительских кооперативов)  - всего, </t>
  </si>
  <si>
    <t>единиц</t>
  </si>
  <si>
    <t xml:space="preserve">в том числе в разрезе видов экономической деятельности </t>
  </si>
  <si>
    <t xml:space="preserve">     Раздел А Сельское, лесное хозяйство, охота, рыболовство и рыбоводство</t>
  </si>
  <si>
    <t xml:space="preserve">     10 Производство пищевых продуктов</t>
  </si>
  <si>
    <t xml:space="preserve">    13 Производство текстильных изделий</t>
  </si>
  <si>
    <t xml:space="preserve">    14 Производство одежды</t>
  </si>
  <si>
    <t xml:space="preserve">    15 Производство кожи и изделий из кожи</t>
  </si>
  <si>
    <t xml:space="preserve">     16 Обработка древесины и производство изделий из дерева и пробки, кроме мебели, производство изделий из соломки и материалов для плетения изделий из дерева</t>
  </si>
  <si>
    <t xml:space="preserve">     Раздел F Строительство</t>
  </si>
  <si>
    <t xml:space="preserve">     Раздел G Торговля оптовая и розничная; ремонт автотранспортных средств и мотоциклов </t>
  </si>
  <si>
    <t xml:space="preserve">     Раздел H Транспортировка и хранение</t>
  </si>
  <si>
    <t xml:space="preserve">    Раздел J Деятельность в области информации и связи</t>
  </si>
  <si>
    <t xml:space="preserve">     прочие </t>
  </si>
  <si>
    <t>2. Индивидуальные предприниматели - всего,</t>
  </si>
  <si>
    <t xml:space="preserve">     в том числе</t>
  </si>
  <si>
    <t xml:space="preserve">     индивидуальные предприниматели - 
     плательщики налога на профессиональный 
     доход ("самозанятые")</t>
  </si>
  <si>
    <t>3. Крестьянские (фермерские) хозяйства</t>
  </si>
  <si>
    <t>4. Потребительские кооперативы, в том числе кредитные</t>
  </si>
  <si>
    <t>Количество физических лиц - плательщиков налога на профессиональный доход ("самозанятые граждане")</t>
  </si>
  <si>
    <t>Значение показателя заполнится атоматически после утверждения и подписания формы "Баланс трудовых ресурсов"</t>
  </si>
  <si>
    <t>Численность занятых в сфере малого предпринимательства – всего</t>
  </si>
  <si>
    <t>1. Работников малых предприятий (с учетом микропредприятий и без учета работников крестьянских (фермерских) хозяйств и потребительских кооперативов)</t>
  </si>
  <si>
    <t>2. Индивидуальных предпринимателей (с учетом ИП, глав К(Ф)Х и плательщиков налога на профессиональный доход ("самозанятых"))</t>
  </si>
  <si>
    <t>3. Лиц, занятых трудом по найму у индивидуальных предпринимателей</t>
  </si>
  <si>
    <t>4. Работников крестьянских (фермерских) хозяйств</t>
  </si>
  <si>
    <t>5. Работников потребительских кооперативов</t>
  </si>
  <si>
    <t>Доля занятых в сфере малого предпринимательства по отношению к численности  занятых в экономике</t>
  </si>
  <si>
    <t>%</t>
  </si>
  <si>
    <t>Среднесписочная численность работников (без внешних совместителей)  крупных предприятий и некоммерческих организаций (без субъектов малого предпринимательства) городского округа (муниципального района)</t>
  </si>
  <si>
    <t>Среднесписочная численность работников (без внешних совместителей) всех предприятий и организаций (без учета индивидуальных предпринимателей и лиц, занятых у них трудом по найму)</t>
  </si>
  <si>
    <t>Среднесписочная численность работников (без внешних совместителей) малых предприятий (с учетом микропредприятий)</t>
  </si>
  <si>
    <t>Число субъектов малого предпринимательства в расчете на 10 000 человек населения</t>
  </si>
  <si>
    <t>Оборот субъектов малого предпринимательства</t>
  </si>
  <si>
    <t>тыс.руб. в ценах соответствующих лет</t>
  </si>
  <si>
    <t xml:space="preserve">1. Оборот малых предприятий (с учетом микропредприятий и без учета оборота крестьянских (фермерских) хозяйств и потребительских кооперативов) - всего </t>
  </si>
  <si>
    <t>тыс. рублей</t>
  </si>
  <si>
    <t>2. Оборот индивидуальных предпринимателей</t>
  </si>
  <si>
    <t xml:space="preserve">     Оборот индивидуальных предпринимателей - 
     плательщиков налога на профессиональный 
     доход ("самозанятых")</t>
  </si>
  <si>
    <t xml:space="preserve">Оборот индивидуальных предпринимателей в разрезе видов экономической деятельности </t>
  </si>
  <si>
    <t>3. Оборот крестьянских (фермерских) хозяйств</t>
  </si>
  <si>
    <t>4. Оборот потребительских кооперативов</t>
  </si>
  <si>
    <t>Оборот физических лиц - плательщиков налога на профессиональный доход ("самозанятых граждан")</t>
  </si>
  <si>
    <t>Отгружено товаров собственного производства, выполнено работ и услуг субъектами малого  предпринимательства</t>
  </si>
  <si>
    <t xml:space="preserve">1. Малыми предприятиями (с учетом микропредприятий и без учета крестьянских (фермерских) хозяйств и потребительских кооперативов) </t>
  </si>
  <si>
    <t>2. Индивидуальными предпринимателями</t>
  </si>
  <si>
    <t xml:space="preserve">     индивидуальными предпринимателями - 
     плательщиками налога на профессиональный 
     доход ("самозанятыми")</t>
  </si>
  <si>
    <t xml:space="preserve">3. Крестьянскими (фермерскими) хозяйствами </t>
  </si>
  <si>
    <t xml:space="preserve">4. Потребительскими кооперативами </t>
  </si>
  <si>
    <t>Физическими лицами - плательщиками налога на профессиональный доход ("самозанятыми гражданами")</t>
  </si>
  <si>
    <t>Инвестиции в основной капитал субъектов малого предпринимательства - всего</t>
  </si>
  <si>
    <t>в том числе:</t>
  </si>
  <si>
    <t xml:space="preserve">1. Малых предприятий (с учетом микропредприятий и без учета крестьянских (фермерских) хозяйств и потребительских кооперативов) </t>
  </si>
  <si>
    <t>2. Индивидуальных предпринимателей</t>
  </si>
  <si>
    <t xml:space="preserve">     индивидуальных предпринимателей - 
     плательщиков налога на профессиональный 
     доход ("самозанятых")</t>
  </si>
  <si>
    <t>3. Крестьянских (фермерских) хозяйств</t>
  </si>
  <si>
    <t>4. Потребительских кооперативов</t>
  </si>
  <si>
    <t>Физических лиц - плательщиков налога на профессиональный доход ("самозанятых граждан")</t>
  </si>
  <si>
    <t>Фонд оплаты труда работников субъектов малого предпринимательства - всего</t>
  </si>
  <si>
    <t>Работников малых предприятий (с учетом микропредприятий и без учета крестьянских (фермерских) хозяйств и потребительских кооперативов)</t>
  </si>
  <si>
    <t>Лиц, занятых трудом по найму у индивидуальных предпринимателей</t>
  </si>
  <si>
    <t>Работников крестьянских (фермерских) хозяйств</t>
  </si>
  <si>
    <t>Работников потребительских кооперативов</t>
  </si>
  <si>
    <t>Среднемесячная заработная плата работников малых предприятий (с учетом микропредприятий)</t>
  </si>
  <si>
    <t>рублей</t>
  </si>
  <si>
    <t>Среднемесячная заработная плата лиц, занятых  трудом по найму у индивидуальных предпринимателей</t>
  </si>
  <si>
    <t>Среднемесячная заработная плата работников  крестьянских (фермерских) хозяйств</t>
  </si>
  <si>
    <t>Среднемесячная заработная плата работников потребительских кооперативов</t>
  </si>
  <si>
    <t>Поступление налоговых платежей от субъектов малого предпринимательства (СМП) в консолидированные бюджеты муниципальных районов и бюджеты городских  округов - всего</t>
  </si>
  <si>
    <t>по налогу, взимаемому в связи с применением упрощенной системы налогообложения</t>
  </si>
  <si>
    <t>по единому налогу на вмененный доход для отдельных видов деятельности</t>
  </si>
  <si>
    <t>по налогу на доходы физических лиц с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</si>
  <si>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по налогу, взимаемому в связи с применением патентной системы налогообложения</t>
  </si>
  <si>
    <t>по налогу, взимаемому с индивидуальных предпринимателей и физических лиц, плательщиков налога на профессиональный доход</t>
  </si>
  <si>
    <t>Удельный вес налоговых платежей от СМП в  общем объеме налоговых поступлений от предприятий и организаций территории в консолидированные бюджеты муниципальных районов и бюджеты городских  округов</t>
  </si>
  <si>
    <t>I. Население</t>
  </si>
  <si>
    <t>Численность постоянного населения (среднегодовая)</t>
  </si>
  <si>
    <t>х</t>
  </si>
  <si>
    <t>Значение показателя заполнится атоматически после утверждения и подписания формы "Население"</t>
  </si>
  <si>
    <t>II. Общеэкономические показатели</t>
  </si>
  <si>
    <t>Поступление налоговых и иных платежей (без ЕСН), в местный бюджет, тыс. рублей</t>
  </si>
  <si>
    <t>Значение показателя заполнится атоматически после утверждения и подписания формы "Общеэкономические показатели"</t>
  </si>
  <si>
    <t>XI. Баланс трудовых ресурсов</t>
  </si>
  <si>
    <t>Численность занятых в экономике (среднегодовая, включая лиц, занятых в личном подсобном хозяйстве)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</si>
</sst>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##0.0;\-###0.0"/>
  </numFmts>
  <fonts count="12" x14ac:knownFonts="1">
    <font>
      <sz val="8.25"/>
      <color theme="1"/>
      <name val="Tahoma"/>
    </font>
    <font>
      <sz val="10"/>
      <name val="Arial"/>
    </font>
    <font>
      <sz val="8"/>
      <name val="Arial"/>
    </font>
    <font>
      <sz val="7"/>
      <name val="Arial"/>
    </font>
    <font>
      <i/>
      <sz val="8"/>
      <name val="Arial"/>
    </font>
    <font>
      <b/>
      <sz val="8"/>
      <name val="Arial"/>
    </font>
    <font>
      <b/>
      <sz val="7"/>
      <color rgb="FFC00000"/>
      <name val="Arial"/>
    </font>
    <font>
      <b/>
      <i/>
      <sz val="8"/>
      <name val="Arial"/>
    </font>
    <font>
      <b/>
      <sz val="7"/>
      <name val="Arial"/>
    </font>
    <font>
      <i/>
      <sz val="7"/>
      <name val="Arial"/>
    </font>
    <font>
      <b/>
      <sz val="8"/>
      <color rgb="FFC00000"/>
      <name val="Arial"/>
    </font>
    <font>
      <b/>
      <i/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5"/>
      </patternFill>
    </fill>
    <fill>
      <patternFill patternType="solid">
        <fgColor indexed="43"/>
        <bgColor indexed="26"/>
      </patternFill>
    </fill>
    <fill>
      <patternFill patternType="solid">
        <fgColor theme="6" tint="0.59999389629810485"/>
        <bgColor indexed="5"/>
      </patternFill>
    </fill>
  </fills>
  <borders count="5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hair">
        <color theme="1"/>
      </left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</borders>
  <cellStyleXfs count="1">
    <xf numFmtId="0" fontId="0" fillId="0" borderId="0">
      <protection locked="0"/>
    </xf>
  </cellStyleXfs>
  <cellXfs count="165">
    <xf numFmtId="0" fontId="0" fillId="0" borderId="0" xfId="0"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Protection="1"/>
    <xf numFmtId="0" fontId="0" fillId="0" borderId="0" xfId="0" applyAlignment="1">
      <alignment vertical="top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5" fillId="0" borderId="3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/>
    </xf>
    <xf numFmtId="0" fontId="2" fillId="0" borderId="7" xfId="0" applyFont="1" applyBorder="1" applyProtection="1"/>
    <xf numFmtId="3" fontId="5" fillId="0" borderId="8" xfId="0" applyNumberFormat="1" applyFont="1" applyBorder="1" applyAlignment="1" applyProtection="1">
      <alignment horizontal="right" vertical="center"/>
    </xf>
    <xf numFmtId="3" fontId="5" fillId="0" borderId="9" xfId="0" applyNumberFormat="1" applyFont="1" applyBorder="1" applyAlignment="1" applyProtection="1">
      <alignment horizontal="right" vertical="center"/>
    </xf>
    <xf numFmtId="3" fontId="5" fillId="0" borderId="10" xfId="0" applyNumberFormat="1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3" fontId="5" fillId="0" borderId="12" xfId="0" applyNumberFormat="1" applyFont="1" applyBorder="1" applyAlignment="1" applyProtection="1">
      <alignment horizontal="right" vertical="center"/>
    </xf>
    <xf numFmtId="3" fontId="5" fillId="0" borderId="13" xfId="0" applyNumberFormat="1" applyFont="1" applyBorder="1" applyAlignment="1" applyProtection="1">
      <alignment horizontal="right" vertical="center"/>
    </xf>
    <xf numFmtId="2" fontId="4" fillId="2" borderId="3" xfId="0" applyNumberFormat="1" applyFont="1" applyFill="1" applyBorder="1" applyAlignment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" fontId="2" fillId="3" borderId="16" xfId="0" applyNumberFormat="1" applyFont="1" applyFill="1" applyBorder="1" applyAlignment="1">
      <alignment horizontal="right" vertical="center"/>
      <protection locked="0"/>
    </xf>
    <xf numFmtId="4" fontId="2" fillId="3" borderId="17" xfId="0" applyNumberFormat="1" applyFont="1" applyFill="1" applyBorder="1" applyAlignment="1">
      <alignment horizontal="right" vertical="center"/>
      <protection locked="0"/>
    </xf>
    <xf numFmtId="4" fontId="2" fillId="3" borderId="18" xfId="0" applyNumberFormat="1" applyFont="1" applyFill="1" applyBorder="1" applyAlignment="1">
      <alignment horizontal="right" vertical="center"/>
      <protection locked="0"/>
    </xf>
    <xf numFmtId="4" fontId="2" fillId="3" borderId="19" xfId="0" applyNumberFormat="1" applyFont="1" applyFill="1" applyBorder="1" applyAlignment="1">
      <alignment horizontal="right" vertical="center"/>
      <protection locked="0"/>
    </xf>
    <xf numFmtId="0" fontId="3" fillId="0" borderId="6" xfId="0" applyFont="1" applyBorder="1" applyAlignment="1" applyProtection="1">
      <alignment horizontal="left" vertical="center" wrapText="1"/>
    </xf>
    <xf numFmtId="4" fontId="2" fillId="3" borderId="18" xfId="0" applyNumberFormat="1" applyFont="1" applyFill="1" applyBorder="1" applyAlignment="1">
      <alignment horizontal="right" vertical="center" shrinkToFit="1"/>
      <protection locked="0"/>
    </xf>
    <xf numFmtId="4" fontId="2" fillId="3" borderId="19" xfId="0" applyNumberFormat="1" applyFont="1" applyFill="1" applyBorder="1" applyAlignment="1">
      <alignment horizontal="right" vertical="center" shrinkToFit="1"/>
      <protection locked="0"/>
    </xf>
    <xf numFmtId="4" fontId="2" fillId="3" borderId="20" xfId="0" applyNumberFormat="1" applyFont="1" applyFill="1" applyBorder="1" applyAlignment="1">
      <alignment horizontal="right" vertical="center" shrinkToFit="1"/>
      <protection locked="0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center" vertical="center" wrapText="1"/>
    </xf>
    <xf numFmtId="4" fontId="2" fillId="3" borderId="23" xfId="0" applyNumberFormat="1" applyFont="1" applyFill="1" applyBorder="1" applyAlignment="1">
      <alignment horizontal="right" vertical="center"/>
      <protection locked="0"/>
    </xf>
    <xf numFmtId="4" fontId="2" fillId="3" borderId="24" xfId="0" applyNumberFormat="1" applyFont="1" applyFill="1" applyBorder="1" applyAlignment="1">
      <alignment horizontal="right" vertical="center"/>
      <protection locked="0"/>
    </xf>
    <xf numFmtId="4" fontId="2" fillId="3" borderId="25" xfId="0" applyNumberFormat="1" applyFont="1" applyFill="1" applyBorder="1" applyAlignment="1">
      <alignment horizontal="right" vertical="center"/>
      <protection locked="0"/>
    </xf>
    <xf numFmtId="4" fontId="2" fillId="3" borderId="26" xfId="0" applyNumberFormat="1" applyFont="1" applyFill="1" applyBorder="1" applyAlignment="1">
      <alignment horizontal="righ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4" fontId="5" fillId="4" borderId="9" xfId="0" applyNumberFormat="1" applyFont="1" applyFill="1" applyBorder="1" applyAlignment="1" applyProtection="1">
      <alignment horizontal="right" vertical="center"/>
    </xf>
    <xf numFmtId="4" fontId="5" fillId="4" borderId="10" xfId="0" applyNumberFormat="1" applyFont="1" applyFill="1" applyBorder="1" applyAlignment="1" applyProtection="1">
      <alignment horizontal="right" vertical="center"/>
    </xf>
    <xf numFmtId="4" fontId="5" fillId="4" borderId="11" xfId="0" applyNumberFormat="1" applyFont="1" applyFill="1" applyBorder="1" applyAlignment="1" applyProtection="1">
      <alignment horizontal="right" vertical="center"/>
    </xf>
    <xf numFmtId="4" fontId="5" fillId="4" borderId="6" xfId="0" applyNumberFormat="1" applyFont="1" applyFill="1" applyBorder="1" applyAlignment="1" applyProtection="1">
      <alignment horizontal="right" vertical="center"/>
    </xf>
    <xf numFmtId="4" fontId="5" fillId="4" borderId="27" xfId="0" applyNumberFormat="1" applyFont="1" applyFill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0" borderId="28" xfId="0" applyNumberFormat="1" applyFont="1" applyBorder="1" applyAlignment="1" applyProtection="1">
      <alignment horizontal="right" vertical="center"/>
    </xf>
    <xf numFmtId="3" fontId="2" fillId="0" borderId="17" xfId="0" applyNumberFormat="1" applyFont="1" applyBorder="1" applyAlignment="1" applyProtection="1">
      <alignment horizontal="right" vertical="center"/>
    </xf>
    <xf numFmtId="3" fontId="2" fillId="0" borderId="16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2" xfId="0" applyNumberFormat="1" applyFont="1" applyBorder="1" applyAlignment="1" applyProtection="1">
      <alignment horizontal="right" vertical="center"/>
    </xf>
    <xf numFmtId="3" fontId="2" fillId="0" borderId="0" xfId="0" applyNumberFormat="1" applyFont="1" applyAlignment="1" applyProtection="1">
      <alignment horizontal="right" vertical="center"/>
    </xf>
    <xf numFmtId="0" fontId="9" fillId="0" borderId="14" xfId="0" applyFont="1" applyBorder="1" applyAlignment="1" applyProtection="1">
      <alignment horizontal="left" vertical="center" wrapText="1"/>
    </xf>
    <xf numFmtId="4" fontId="2" fillId="0" borderId="28" xfId="0" applyNumberFormat="1" applyFont="1" applyBorder="1" applyAlignment="1" applyProtection="1">
      <alignment horizontal="right" vertical="center"/>
    </xf>
    <xf numFmtId="4" fontId="2" fillId="3" borderId="28" xfId="0" applyNumberFormat="1" applyFont="1" applyFill="1" applyBorder="1" applyAlignment="1">
      <alignment horizontal="right" vertical="center"/>
      <protection locked="0"/>
    </xf>
    <xf numFmtId="4" fontId="2" fillId="0" borderId="17" xfId="0" applyNumberFormat="1" applyFont="1" applyBorder="1" applyAlignment="1" applyProtection="1">
      <alignment horizontal="right" vertical="center"/>
    </xf>
    <xf numFmtId="4" fontId="2" fillId="0" borderId="14" xfId="0" applyNumberFormat="1" applyFont="1" applyBorder="1" applyAlignment="1" applyProtection="1">
      <alignment horizontal="right" vertical="center"/>
    </xf>
    <xf numFmtId="3" fontId="2" fillId="0" borderId="29" xfId="0" applyNumberFormat="1" applyFont="1" applyBorder="1" applyAlignment="1" applyProtection="1">
      <alignment horizontal="right" vertical="center"/>
    </xf>
    <xf numFmtId="3" fontId="2" fillId="0" borderId="30" xfId="0" applyNumberFormat="1" applyFont="1" applyBorder="1" applyAlignment="1" applyProtection="1">
      <alignment horizontal="right" vertical="center"/>
    </xf>
    <xf numFmtId="0" fontId="9" fillId="2" borderId="14" xfId="0" applyFont="1" applyFill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right" vertical="center"/>
    </xf>
    <xf numFmtId="3" fontId="2" fillId="0" borderId="10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2" fillId="0" borderId="3" xfId="0" applyFont="1" applyBorder="1" applyProtection="1"/>
    <xf numFmtId="4" fontId="2" fillId="3" borderId="30" xfId="0" applyNumberFormat="1" applyFont="1" applyFill="1" applyBorder="1" applyAlignment="1">
      <alignment horizontal="right" vertical="center"/>
      <protection locked="0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4" fontId="2" fillId="4" borderId="24" xfId="0" applyNumberFormat="1" applyFont="1" applyFill="1" applyBorder="1" applyAlignment="1" applyProtection="1">
      <alignment horizontal="right" vertical="center"/>
    </xf>
    <xf numFmtId="4" fontId="2" fillId="4" borderId="31" xfId="0" applyNumberFormat="1" applyFont="1" applyFill="1" applyBorder="1" applyAlignment="1" applyProtection="1">
      <alignment horizontal="right" vertical="center"/>
    </xf>
    <xf numFmtId="4" fontId="2" fillId="4" borderId="25" xfId="0" applyNumberFormat="1" applyFont="1" applyFill="1" applyBorder="1" applyAlignment="1" applyProtection="1">
      <alignment horizontal="right" vertical="center"/>
    </xf>
    <xf numFmtId="4" fontId="2" fillId="4" borderId="26" xfId="0" applyNumberFormat="1" applyFont="1" applyFill="1" applyBorder="1" applyAlignment="1" applyProtection="1">
      <alignment horizontal="right" vertical="center"/>
    </xf>
    <xf numFmtId="4" fontId="2" fillId="4" borderId="23" xfId="0" applyNumberFormat="1" applyFont="1" applyFill="1" applyBorder="1" applyAlignment="1" applyProtection="1">
      <alignment horizontal="right" vertical="center"/>
    </xf>
    <xf numFmtId="4" fontId="2" fillId="4" borderId="32" xfId="0" applyNumberFormat="1" applyFont="1" applyFill="1" applyBorder="1" applyAlignment="1" applyProtection="1">
      <alignment horizontal="right" vertical="center"/>
    </xf>
    <xf numFmtId="0" fontId="10" fillId="5" borderId="3" xfId="0" applyFont="1" applyFill="1" applyBorder="1" applyAlignment="1" applyProtection="1">
      <alignment wrapText="1"/>
    </xf>
    <xf numFmtId="2" fontId="2" fillId="0" borderId="28" xfId="0" applyNumberFormat="1" applyFont="1" applyBorder="1" applyAlignment="1" applyProtection="1">
      <alignment horizontal="right" vertical="center"/>
    </xf>
    <xf numFmtId="2" fontId="2" fillId="0" borderId="17" xfId="0" applyNumberFormat="1" applyFont="1" applyBorder="1" applyAlignment="1" applyProtection="1">
      <alignment horizontal="right" vertical="center"/>
    </xf>
    <xf numFmtId="2" fontId="2" fillId="0" borderId="16" xfId="0" applyNumberFormat="1" applyFont="1" applyBorder="1" applyAlignment="1" applyProtection="1">
      <alignment horizontal="right" vertical="center"/>
    </xf>
    <xf numFmtId="2" fontId="2" fillId="0" borderId="18" xfId="0" applyNumberFormat="1" applyFont="1" applyBorder="1" applyAlignment="1" applyProtection="1">
      <alignment horizontal="right" vertical="center"/>
    </xf>
    <xf numFmtId="2" fontId="2" fillId="0" borderId="19" xfId="0" applyNumberFormat="1" applyFont="1" applyBorder="1" applyAlignment="1" applyProtection="1">
      <alignment horizontal="right" vertical="center"/>
    </xf>
    <xf numFmtId="4" fontId="4" fillId="3" borderId="19" xfId="0" applyNumberFormat="1" applyFont="1" applyFill="1" applyBorder="1" applyAlignment="1">
      <alignment vertical="center"/>
      <protection locked="0"/>
    </xf>
    <xf numFmtId="4" fontId="4" fillId="3" borderId="28" xfId="0" applyNumberFormat="1" applyFont="1" applyFill="1" applyBorder="1" applyAlignment="1">
      <alignment vertical="center"/>
      <protection locked="0"/>
    </xf>
    <xf numFmtId="4" fontId="4" fillId="3" borderId="17" xfId="0" applyNumberFormat="1" applyFont="1" applyFill="1" applyBorder="1" applyAlignment="1">
      <alignment vertical="center"/>
      <protection locked="0"/>
    </xf>
    <xf numFmtId="4" fontId="4" fillId="3" borderId="16" xfId="0" applyNumberFormat="1" applyFont="1" applyFill="1" applyBorder="1" applyAlignment="1">
      <alignment vertical="center"/>
      <protection locked="0"/>
    </xf>
    <xf numFmtId="4" fontId="4" fillId="3" borderId="18" xfId="0" applyNumberFormat="1" applyFont="1" applyFill="1" applyBorder="1" applyAlignment="1">
      <alignment vertical="center"/>
      <protection locked="0"/>
    </xf>
    <xf numFmtId="4" fontId="2" fillId="0" borderId="23" xfId="0" applyNumberFormat="1" applyFont="1" applyBorder="1" applyAlignment="1" applyProtection="1">
      <alignment vertical="center"/>
    </xf>
    <xf numFmtId="0" fontId="8" fillId="4" borderId="33" xfId="0" applyFont="1" applyFill="1" applyBorder="1" applyAlignment="1" applyProtection="1">
      <alignment horizontal="left" vertical="center" wrapText="1"/>
    </xf>
    <xf numFmtId="4" fontId="5" fillId="4" borderId="9" xfId="0" applyNumberFormat="1" applyFont="1" applyFill="1" applyBorder="1" applyAlignment="1" applyProtection="1">
      <alignment horizontal="right" vertical="center" shrinkToFit="1"/>
    </xf>
    <xf numFmtId="4" fontId="5" fillId="4" borderId="10" xfId="0" applyNumberFormat="1" applyFont="1" applyFill="1" applyBorder="1" applyAlignment="1" applyProtection="1">
      <alignment horizontal="right" vertical="center" shrinkToFit="1"/>
    </xf>
    <xf numFmtId="4" fontId="5" fillId="4" borderId="11" xfId="0" applyNumberFormat="1" applyFont="1" applyFill="1" applyBorder="1" applyAlignment="1" applyProtection="1">
      <alignment horizontal="right" vertical="center" shrinkToFit="1"/>
    </xf>
    <xf numFmtId="4" fontId="5" fillId="4" borderId="6" xfId="0" applyNumberFormat="1" applyFont="1" applyFill="1" applyBorder="1" applyAlignment="1" applyProtection="1">
      <alignment horizontal="right" vertical="center" shrinkToFit="1"/>
    </xf>
    <xf numFmtId="4" fontId="5" fillId="4" borderId="27" xfId="0" applyNumberFormat="1" applyFont="1" applyFill="1" applyBorder="1" applyAlignment="1" applyProtection="1">
      <alignment horizontal="right" vertical="center" shrinkToFit="1"/>
    </xf>
    <xf numFmtId="2" fontId="2" fillId="0" borderId="28" xfId="0" applyNumberFormat="1" applyFont="1" applyBorder="1" applyAlignment="1" applyProtection="1">
      <alignment horizontal="right" vertical="center" shrinkToFit="1"/>
    </xf>
    <xf numFmtId="2" fontId="2" fillId="0" borderId="19" xfId="0" applyNumberFormat="1" applyFont="1" applyBorder="1" applyAlignment="1" applyProtection="1">
      <alignment horizontal="right" vertical="center" shrinkToFit="1"/>
    </xf>
    <xf numFmtId="2" fontId="2" fillId="0" borderId="17" xfId="0" applyNumberFormat="1" applyFont="1" applyBorder="1" applyAlignment="1" applyProtection="1">
      <alignment horizontal="right" vertical="center" shrinkToFit="1"/>
    </xf>
    <xf numFmtId="2" fontId="2" fillId="0" borderId="16" xfId="0" applyNumberFormat="1" applyFont="1" applyBorder="1" applyAlignment="1" applyProtection="1">
      <alignment horizontal="right" vertical="center" shrinkToFit="1"/>
    </xf>
    <xf numFmtId="2" fontId="2" fillId="0" borderId="18" xfId="0" applyNumberFormat="1" applyFont="1" applyBorder="1" applyAlignment="1" applyProtection="1">
      <alignment horizontal="right" vertical="center" shrinkToFit="1"/>
    </xf>
    <xf numFmtId="0" fontId="9" fillId="0" borderId="34" xfId="0" applyFont="1" applyBorder="1" applyAlignment="1" applyProtection="1">
      <alignment horizontal="left" vertical="center" wrapText="1"/>
    </xf>
    <xf numFmtId="4" fontId="2" fillId="3" borderId="20" xfId="0" applyNumberFormat="1" applyFont="1" applyFill="1" applyBorder="1" applyAlignment="1">
      <alignment horizontal="right" vertical="center"/>
      <protection locked="0"/>
    </xf>
    <xf numFmtId="4" fontId="2" fillId="3" borderId="35" xfId="0" applyNumberFormat="1" applyFont="1" applyFill="1" applyBorder="1" applyAlignment="1">
      <alignment horizontal="right" vertical="center"/>
      <protection locked="0"/>
    </xf>
    <xf numFmtId="4" fontId="2" fillId="3" borderId="36" xfId="0" applyNumberFormat="1" applyFont="1" applyFill="1" applyBorder="1" applyAlignment="1">
      <alignment horizontal="right" vertical="center"/>
      <protection locked="0"/>
    </xf>
    <xf numFmtId="4" fontId="2" fillId="3" borderId="37" xfId="0" applyNumberFormat="1" applyFont="1" applyFill="1" applyBorder="1" applyAlignment="1">
      <alignment horizontal="right" vertical="center"/>
      <protection locked="0"/>
    </xf>
    <xf numFmtId="4" fontId="2" fillId="3" borderId="38" xfId="0" applyNumberFormat="1" applyFont="1" applyFill="1" applyBorder="1" applyAlignment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0" borderId="32" xfId="0" applyFont="1" applyBorder="1" applyAlignment="1" applyProtection="1">
      <alignment horizontal="center" vertical="center" wrapText="1"/>
    </xf>
    <xf numFmtId="4" fontId="2" fillId="3" borderId="31" xfId="0" applyNumberFormat="1" applyFont="1" applyFill="1" applyBorder="1" applyAlignment="1">
      <alignment horizontal="right" vertical="center"/>
      <protection locked="0"/>
    </xf>
    <xf numFmtId="4" fontId="5" fillId="4" borderId="8" xfId="0" applyNumberFormat="1" applyFont="1" applyFill="1" applyBorder="1" applyAlignment="1" applyProtection="1">
      <alignment horizontal="right" vertical="center" shrinkToFit="1"/>
    </xf>
    <xf numFmtId="0" fontId="9" fillId="0" borderId="6" xfId="0" applyFont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4" fontId="5" fillId="4" borderId="8" xfId="0" applyNumberFormat="1" applyFont="1" applyFill="1" applyBorder="1" applyAlignment="1" applyProtection="1">
      <alignment horizontal="right" vertical="center"/>
    </xf>
    <xf numFmtId="164" fontId="2" fillId="0" borderId="19" xfId="0" applyNumberFormat="1" applyFont="1" applyBorder="1" applyAlignment="1" applyProtection="1">
      <alignment horizontal="center" vertical="center"/>
    </xf>
    <xf numFmtId="164" fontId="2" fillId="0" borderId="28" xfId="0" applyNumberFormat="1" applyFont="1" applyBorder="1" applyAlignment="1" applyProtection="1">
      <alignment horizontal="center" vertical="center"/>
    </xf>
    <xf numFmtId="164" fontId="2" fillId="0" borderId="17" xfId="0" applyNumberFormat="1" applyFont="1" applyBorder="1" applyAlignment="1" applyProtection="1">
      <alignment horizontal="center" vertical="center"/>
    </xf>
    <xf numFmtId="164" fontId="2" fillId="0" borderId="16" xfId="0" applyNumberFormat="1" applyFont="1" applyBorder="1" applyAlignment="1" applyProtection="1">
      <alignment horizontal="center" vertical="center"/>
    </xf>
    <xf numFmtId="164" fontId="2" fillId="0" borderId="18" xfId="0" applyNumberFormat="1" applyFont="1" applyBorder="1" applyAlignment="1" applyProtection="1">
      <alignment horizontal="center" vertical="center"/>
    </xf>
    <xf numFmtId="4" fontId="2" fillId="3" borderId="19" xfId="0" applyNumberFormat="1" applyFont="1" applyFill="1" applyBorder="1" applyAlignment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left" vertical="center" wrapText="1"/>
    </xf>
    <xf numFmtId="4" fontId="2" fillId="3" borderId="23" xfId="0" applyNumberFormat="1" applyFont="1" applyFill="1" applyBorder="1" applyAlignment="1">
      <alignment horizontal="center" vertical="center"/>
      <protection locked="0"/>
    </xf>
    <xf numFmtId="4" fontId="2" fillId="3" borderId="40" xfId="0" applyNumberFormat="1" applyFont="1" applyFill="1" applyBorder="1" applyAlignment="1">
      <alignment horizontal="center" vertical="center"/>
      <protection locked="0"/>
    </xf>
    <xf numFmtId="4" fontId="2" fillId="3" borderId="41" xfId="0" applyNumberFormat="1" applyFont="1" applyFill="1" applyBorder="1" applyAlignment="1">
      <alignment horizontal="right" vertical="center"/>
      <protection locked="0"/>
    </xf>
    <xf numFmtId="4" fontId="2" fillId="3" borderId="42" xfId="0" applyNumberFormat="1" applyFont="1" applyFill="1" applyBorder="1" applyAlignment="1">
      <alignment horizontal="right" vertical="center"/>
      <protection locked="0"/>
    </xf>
    <xf numFmtId="4" fontId="2" fillId="3" borderId="40" xfId="0" applyNumberFormat="1" applyFont="1" applyFill="1" applyBorder="1" applyAlignment="1">
      <alignment horizontal="right" vertical="center"/>
      <protection locked="0"/>
    </xf>
    <xf numFmtId="4" fontId="2" fillId="3" borderId="0" xfId="0" applyNumberFormat="1" applyFont="1" applyFill="1" applyAlignment="1">
      <alignment horizontal="right" vertical="center"/>
      <protection locked="0"/>
    </xf>
    <xf numFmtId="4" fontId="2" fillId="3" borderId="43" xfId="0" applyNumberFormat="1" applyFont="1" applyFill="1" applyBorder="1" applyAlignment="1">
      <alignment horizontal="right" vertical="center"/>
      <protection locked="0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44" xfId="0" applyFont="1" applyBorder="1" applyAlignment="1" applyProtection="1">
      <alignment horizontal="left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right" vertical="center"/>
    </xf>
    <xf numFmtId="0" fontId="3" fillId="2" borderId="33" xfId="0" applyFont="1" applyFill="1" applyBorder="1" applyAlignment="1" applyProtection="1">
      <alignment horizontal="left" vertical="center" wrapText="1"/>
    </xf>
    <xf numFmtId="0" fontId="8" fillId="4" borderId="39" xfId="0" applyFont="1" applyFill="1" applyBorder="1" applyAlignment="1" applyProtection="1">
      <alignment horizontal="left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2" fontId="2" fillId="4" borderId="23" xfId="0" applyNumberFormat="1" applyFont="1" applyFill="1" applyBorder="1" applyAlignment="1" applyProtection="1">
      <alignment horizontal="right" vertical="center"/>
    </xf>
    <xf numFmtId="2" fontId="2" fillId="4" borderId="31" xfId="0" applyNumberFormat="1" applyFont="1" applyFill="1" applyBorder="1" applyAlignment="1" applyProtection="1">
      <alignment horizontal="right" vertical="center"/>
    </xf>
    <xf numFmtId="2" fontId="2" fillId="4" borderId="25" xfId="0" applyNumberFormat="1" applyFont="1" applyFill="1" applyBorder="1" applyAlignment="1" applyProtection="1">
      <alignment horizontal="right" vertical="center"/>
    </xf>
    <xf numFmtId="2" fontId="2" fillId="4" borderId="24" xfId="0" applyNumberFormat="1" applyFont="1" applyFill="1" applyBorder="1" applyAlignment="1" applyProtection="1">
      <alignment horizontal="right" vertical="center"/>
    </xf>
    <xf numFmtId="0" fontId="11" fillId="6" borderId="39" xfId="0" applyFont="1" applyFill="1" applyBorder="1" applyAlignment="1" applyProtection="1">
      <alignment horizontal="left" vertical="center" wrapText="1"/>
    </xf>
    <xf numFmtId="0" fontId="9" fillId="6" borderId="46" xfId="0" applyFont="1" applyFill="1" applyBorder="1" applyAlignment="1" applyProtection="1">
      <alignment horizontal="center" vertical="center" wrapText="1"/>
    </xf>
    <xf numFmtId="165" fontId="7" fillId="6" borderId="47" xfId="0" applyNumberFormat="1" applyFont="1" applyFill="1" applyBorder="1" applyAlignment="1" applyProtection="1">
      <alignment horizontal="right" vertical="center"/>
    </xf>
    <xf numFmtId="165" fontId="7" fillId="6" borderId="48" xfId="0" applyNumberFormat="1" applyFont="1" applyFill="1" applyBorder="1" applyAlignment="1" applyProtection="1">
      <alignment horizontal="right" vertical="center"/>
    </xf>
    <xf numFmtId="165" fontId="7" fillId="6" borderId="49" xfId="0" applyNumberFormat="1" applyFont="1" applyFill="1" applyBorder="1" applyAlignment="1" applyProtection="1">
      <alignment horizontal="right" vertical="center"/>
    </xf>
    <xf numFmtId="165" fontId="7" fillId="6" borderId="50" xfId="0" applyNumberFormat="1" applyFont="1" applyFill="1" applyBorder="1" applyAlignment="1" applyProtection="1">
      <alignment horizontal="right" vertical="center"/>
    </xf>
    <xf numFmtId="165" fontId="7" fillId="6" borderId="51" xfId="0" applyNumberFormat="1" applyFont="1" applyFill="1" applyBorder="1" applyAlignment="1" applyProtection="1">
      <alignment horizontal="right" vertical="center"/>
    </xf>
    <xf numFmtId="165" fontId="7" fillId="6" borderId="52" xfId="0" applyNumberFormat="1" applyFont="1" applyFill="1" applyBorder="1" applyAlignment="1" applyProtection="1">
      <alignment horizontal="right" vertical="center"/>
    </xf>
    <xf numFmtId="0" fontId="8" fillId="4" borderId="3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4" fontId="5" fillId="4" borderId="3" xfId="0" applyNumberFormat="1" applyFont="1" applyFill="1" applyBorder="1" applyAlignment="1" applyProtection="1">
      <alignment horizontal="center" vertical="center"/>
    </xf>
    <xf numFmtId="4" fontId="5" fillId="4" borderId="3" xfId="0" applyNumberFormat="1" applyFont="1" applyFill="1" applyBorder="1" applyAlignment="1" applyProtection="1">
      <alignment horizontal="right" vertical="center"/>
    </xf>
    <xf numFmtId="4" fontId="5" fillId="4" borderId="4" xfId="0" applyNumberFormat="1" applyFont="1" applyFill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wrapText="1"/>
    </xf>
    <xf numFmtId="0" fontId="8" fillId="4" borderId="14" xfId="0" applyFont="1" applyFill="1" applyBorder="1" applyAlignment="1" applyProtection="1">
      <alignment horizontal="left" vertical="center" wrapText="1"/>
    </xf>
    <xf numFmtId="4" fontId="2" fillId="0" borderId="28" xfId="0" applyNumberFormat="1" applyFont="1" applyFill="1" applyBorder="1" applyAlignment="1" applyProtection="1">
      <alignment horizontal="right" vertical="center"/>
    </xf>
    <xf numFmtId="4" fontId="2" fillId="0" borderId="17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" fontId="2" fillId="7" borderId="28" xfId="0" applyNumberFormat="1" applyFont="1" applyFill="1" applyBorder="1" applyAlignment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26"/>
  <sheetViews>
    <sheetView tabSelected="1" workbookViewId="0">
      <pane ySplit="3" topLeftCell="A124" activePane="bottomLeft" state="frozen"/>
      <selection activeCell="B21" sqref="B21"/>
      <selection pane="bottomLeft" activeCell="M69" sqref="M69:T69"/>
    </sheetView>
  </sheetViews>
  <sheetFormatPr defaultColWidth="8.1640625" defaultRowHeight="11.25" x14ac:dyDescent="0.2"/>
  <cols>
    <col min="1" max="1" width="39.5" style="1" customWidth="1"/>
    <col min="2" max="2" width="29.83203125" style="2" customWidth="1"/>
    <col min="3" max="11" width="10" style="3" customWidth="1"/>
    <col min="12" max="12" width="20.5" style="3" customWidth="1"/>
    <col min="13" max="257" width="8.1640625" style="4"/>
  </cols>
  <sheetData>
    <row r="1" spans="1:12" ht="11.25" customHeight="1" x14ac:dyDescent="0.15">
      <c r="A1" s="161" t="s">
        <v>0</v>
      </c>
      <c r="B1" s="162" t="s">
        <v>1</v>
      </c>
      <c r="C1" s="5" t="s">
        <v>2</v>
      </c>
      <c r="D1" s="5" t="s">
        <v>2</v>
      </c>
      <c r="E1" s="5" t="s">
        <v>3</v>
      </c>
      <c r="F1" s="163" t="s">
        <v>4</v>
      </c>
      <c r="G1" s="163"/>
      <c r="H1" s="163"/>
      <c r="I1" s="163"/>
      <c r="J1" s="163"/>
      <c r="K1" s="163"/>
      <c r="L1" s="157" t="s">
        <v>5</v>
      </c>
    </row>
    <row r="2" spans="1:12" ht="11.25" customHeight="1" x14ac:dyDescent="0.15">
      <c r="A2" s="161"/>
      <c r="B2" s="162"/>
      <c r="C2" s="158">
        <v>2021</v>
      </c>
      <c r="D2" s="158">
        <v>2022</v>
      </c>
      <c r="E2" s="158">
        <v>2023</v>
      </c>
      <c r="F2" s="159">
        <v>2024</v>
      </c>
      <c r="G2" s="159"/>
      <c r="H2" s="159">
        <v>2025</v>
      </c>
      <c r="I2" s="159"/>
      <c r="J2" s="159">
        <v>2026</v>
      </c>
      <c r="K2" s="159"/>
      <c r="L2" s="157"/>
    </row>
    <row r="3" spans="1:12" ht="11.25" customHeight="1" x14ac:dyDescent="0.15">
      <c r="A3" s="161"/>
      <c r="B3" s="162"/>
      <c r="C3" s="158"/>
      <c r="D3" s="158"/>
      <c r="E3" s="158"/>
      <c r="F3" s="6" t="s">
        <v>6</v>
      </c>
      <c r="G3" s="7" t="s">
        <v>7</v>
      </c>
      <c r="H3" s="6" t="s">
        <v>6</v>
      </c>
      <c r="I3" s="7" t="s">
        <v>7</v>
      </c>
      <c r="J3" s="6" t="s">
        <v>6</v>
      </c>
      <c r="K3" s="8" t="s">
        <v>7</v>
      </c>
      <c r="L3" s="157"/>
    </row>
    <row r="4" spans="1:12" s="9" customFormat="1" ht="92.25" customHeight="1" x14ac:dyDescent="0.2">
      <c r="A4" s="10" t="s">
        <v>8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3" t="s">
        <v>9</v>
      </c>
    </row>
    <row r="5" spans="1:12" ht="12" customHeight="1" x14ac:dyDescent="0.2">
      <c r="A5" s="14" t="s">
        <v>10</v>
      </c>
      <c r="B5" s="15"/>
      <c r="C5" s="16"/>
      <c r="D5" s="17"/>
      <c r="E5" s="18"/>
      <c r="F5" s="19"/>
      <c r="G5" s="20"/>
      <c r="H5" s="16"/>
      <c r="I5" s="20"/>
      <c r="J5" s="21"/>
      <c r="K5" s="20"/>
      <c r="L5" s="22"/>
    </row>
    <row r="6" spans="1:12" ht="58.5" customHeight="1" x14ac:dyDescent="0.15">
      <c r="A6" s="23" t="s">
        <v>11</v>
      </c>
      <c r="B6" s="24" t="s">
        <v>12</v>
      </c>
      <c r="C6" s="25">
        <v>4</v>
      </c>
      <c r="D6" s="25">
        <v>4</v>
      </c>
      <c r="E6" s="26">
        <v>4</v>
      </c>
      <c r="F6" s="25">
        <v>4</v>
      </c>
      <c r="G6" s="27">
        <v>4</v>
      </c>
      <c r="H6" s="28">
        <v>4</v>
      </c>
      <c r="I6" s="27">
        <v>4</v>
      </c>
      <c r="J6" s="28">
        <v>4</v>
      </c>
      <c r="K6" s="27">
        <v>4</v>
      </c>
      <c r="L6" s="22"/>
    </row>
    <row r="7" spans="1:12" ht="19.5" customHeight="1" x14ac:dyDescent="0.15">
      <c r="A7" s="29" t="s">
        <v>13</v>
      </c>
      <c r="B7" s="24" t="s">
        <v>14</v>
      </c>
      <c r="C7" s="25">
        <v>698400</v>
      </c>
      <c r="D7" s="25">
        <v>938500</v>
      </c>
      <c r="E7" s="26">
        <v>967800</v>
      </c>
      <c r="F7" s="25">
        <v>996800</v>
      </c>
      <c r="G7" s="30">
        <v>1016200</v>
      </c>
      <c r="H7" s="31">
        <v>1026700</v>
      </c>
      <c r="I7" s="30">
        <v>1046700</v>
      </c>
      <c r="J7" s="32">
        <v>1078000</v>
      </c>
      <c r="K7" s="30">
        <v>1099000</v>
      </c>
      <c r="L7" s="22"/>
    </row>
    <row r="8" spans="1:12" ht="30" customHeight="1" x14ac:dyDescent="0.15">
      <c r="A8" s="33" t="s">
        <v>15</v>
      </c>
      <c r="B8" s="34" t="s">
        <v>16</v>
      </c>
      <c r="C8" s="35">
        <v>571</v>
      </c>
      <c r="D8" s="36">
        <v>566</v>
      </c>
      <c r="E8" s="37">
        <v>543</v>
      </c>
      <c r="F8" s="36">
        <v>543</v>
      </c>
      <c r="G8" s="38">
        <v>545</v>
      </c>
      <c r="H8" s="35">
        <v>545</v>
      </c>
      <c r="I8" s="38">
        <v>552</v>
      </c>
      <c r="J8" s="35">
        <v>547</v>
      </c>
      <c r="K8" s="38">
        <v>554</v>
      </c>
      <c r="L8" s="22"/>
    </row>
    <row r="9" spans="1:12" ht="26.25" customHeight="1" x14ac:dyDescent="0.15">
      <c r="A9" s="39" t="s">
        <v>17</v>
      </c>
      <c r="B9" s="40" t="s">
        <v>12</v>
      </c>
      <c r="C9" s="41">
        <f t="shared" ref="C9:K9" si="0">C11+C24+C39+C40</f>
        <v>445</v>
      </c>
      <c r="D9" s="41">
        <f t="shared" si="0"/>
        <v>448</v>
      </c>
      <c r="E9" s="42">
        <f t="shared" si="0"/>
        <v>452</v>
      </c>
      <c r="F9" s="43">
        <f t="shared" si="0"/>
        <v>460</v>
      </c>
      <c r="G9" s="43">
        <f t="shared" si="0"/>
        <v>462</v>
      </c>
      <c r="H9" s="44">
        <f t="shared" si="0"/>
        <v>468</v>
      </c>
      <c r="I9" s="45">
        <f t="shared" si="0"/>
        <v>474</v>
      </c>
      <c r="J9" s="44">
        <f t="shared" si="0"/>
        <v>476</v>
      </c>
      <c r="K9" s="45">
        <f t="shared" si="0"/>
        <v>481</v>
      </c>
      <c r="L9" s="22"/>
    </row>
    <row r="10" spans="1:12" ht="18" customHeight="1" x14ac:dyDescent="0.15">
      <c r="A10" s="23" t="s">
        <v>18</v>
      </c>
      <c r="B10" s="24"/>
      <c r="C10" s="46"/>
      <c r="D10" s="47"/>
      <c r="E10" s="48"/>
      <c r="F10" s="49"/>
      <c r="G10" s="50"/>
      <c r="H10" s="46"/>
      <c r="I10" s="51"/>
      <c r="J10" s="46"/>
      <c r="K10" s="52"/>
      <c r="L10" s="22"/>
    </row>
    <row r="11" spans="1:12" s="9" customFormat="1" ht="42.75" customHeight="1" x14ac:dyDescent="0.2">
      <c r="A11" s="53" t="s">
        <v>19</v>
      </c>
      <c r="B11" s="24" t="s">
        <v>20</v>
      </c>
      <c r="C11" s="54">
        <f t="shared" ref="C11:K11" si="1">SUM(C13:C23)</f>
        <v>89</v>
      </c>
      <c r="D11" s="154">
        <f t="shared" si="1"/>
        <v>81</v>
      </c>
      <c r="E11" s="155">
        <f t="shared" si="1"/>
        <v>79</v>
      </c>
      <c r="F11" s="156">
        <f t="shared" si="1"/>
        <v>85</v>
      </c>
      <c r="G11" s="155">
        <f t="shared" si="1"/>
        <v>87</v>
      </c>
      <c r="H11" s="156">
        <f t="shared" si="1"/>
        <v>89</v>
      </c>
      <c r="I11" s="155">
        <f t="shared" si="1"/>
        <v>90</v>
      </c>
      <c r="J11" s="156">
        <f t="shared" si="1"/>
        <v>92</v>
      </c>
      <c r="K11" s="155">
        <f t="shared" si="1"/>
        <v>94</v>
      </c>
      <c r="L11" s="22"/>
    </row>
    <row r="12" spans="1:12" ht="18.75" customHeight="1" x14ac:dyDescent="0.15">
      <c r="A12" s="23" t="s">
        <v>21</v>
      </c>
      <c r="B12" s="24"/>
      <c r="C12" s="46"/>
      <c r="D12" s="47"/>
      <c r="E12" s="48"/>
      <c r="F12" s="49"/>
      <c r="G12" s="50"/>
      <c r="H12" s="46"/>
      <c r="I12" s="50"/>
      <c r="J12" s="46"/>
      <c r="K12" s="51"/>
      <c r="L12" s="22"/>
    </row>
    <row r="13" spans="1:12" ht="19.5" customHeight="1" x14ac:dyDescent="0.15">
      <c r="A13" s="23" t="s">
        <v>22</v>
      </c>
      <c r="B13" s="24" t="s">
        <v>20</v>
      </c>
      <c r="C13" s="28">
        <v>11</v>
      </c>
      <c r="D13" s="55">
        <v>10</v>
      </c>
      <c r="E13" s="26">
        <v>12</v>
      </c>
      <c r="F13" s="25">
        <v>14</v>
      </c>
      <c r="G13" s="27">
        <v>14</v>
      </c>
      <c r="H13" s="28">
        <v>14</v>
      </c>
      <c r="I13" s="27">
        <v>14</v>
      </c>
      <c r="J13" s="28">
        <v>15</v>
      </c>
      <c r="K13" s="27">
        <v>15</v>
      </c>
      <c r="L13" s="22"/>
    </row>
    <row r="14" spans="1:12" ht="21.75" customHeight="1" x14ac:dyDescent="0.15">
      <c r="A14" s="23" t="s">
        <v>23</v>
      </c>
      <c r="B14" s="24" t="s">
        <v>20</v>
      </c>
      <c r="C14" s="28">
        <v>2</v>
      </c>
      <c r="D14" s="55">
        <v>2</v>
      </c>
      <c r="E14" s="26">
        <v>2</v>
      </c>
      <c r="F14" s="25">
        <v>2</v>
      </c>
      <c r="G14" s="27">
        <v>2</v>
      </c>
      <c r="H14" s="28">
        <v>2</v>
      </c>
      <c r="I14" s="27">
        <v>2</v>
      </c>
      <c r="J14" s="28">
        <v>2</v>
      </c>
      <c r="K14" s="27">
        <v>2</v>
      </c>
      <c r="L14" s="22"/>
    </row>
    <row r="15" spans="1:12" ht="17.25" customHeight="1" x14ac:dyDescent="0.15">
      <c r="A15" s="23" t="s">
        <v>24</v>
      </c>
      <c r="B15" s="24" t="s">
        <v>20</v>
      </c>
      <c r="C15" s="28">
        <v>0</v>
      </c>
      <c r="D15" s="55">
        <v>0</v>
      </c>
      <c r="E15" s="26">
        <v>0</v>
      </c>
      <c r="F15" s="25">
        <v>0</v>
      </c>
      <c r="G15" s="27">
        <v>0</v>
      </c>
      <c r="H15" s="28">
        <v>0</v>
      </c>
      <c r="I15" s="27">
        <v>0</v>
      </c>
      <c r="J15" s="28">
        <v>0</v>
      </c>
      <c r="K15" s="27">
        <v>0</v>
      </c>
      <c r="L15" s="22"/>
    </row>
    <row r="16" spans="1:12" ht="17.25" customHeight="1" x14ac:dyDescent="0.15">
      <c r="A16" s="23" t="s">
        <v>25</v>
      </c>
      <c r="B16" s="24" t="s">
        <v>20</v>
      </c>
      <c r="C16" s="28">
        <v>1</v>
      </c>
      <c r="D16" s="55">
        <v>1</v>
      </c>
      <c r="E16" s="26">
        <v>1</v>
      </c>
      <c r="F16" s="25">
        <v>1</v>
      </c>
      <c r="G16" s="27">
        <v>1</v>
      </c>
      <c r="H16" s="28">
        <v>1</v>
      </c>
      <c r="I16" s="27">
        <v>1</v>
      </c>
      <c r="J16" s="28">
        <v>1</v>
      </c>
      <c r="K16" s="27">
        <v>1</v>
      </c>
      <c r="L16" s="22"/>
    </row>
    <row r="17" spans="1:12" ht="17.25" customHeight="1" x14ac:dyDescent="0.15">
      <c r="A17" s="23" t="s">
        <v>26</v>
      </c>
      <c r="B17" s="24" t="s">
        <v>20</v>
      </c>
      <c r="C17" s="28">
        <v>1</v>
      </c>
      <c r="D17" s="55">
        <v>1</v>
      </c>
      <c r="E17" s="26">
        <v>1</v>
      </c>
      <c r="F17" s="25">
        <v>1</v>
      </c>
      <c r="G17" s="27">
        <v>0</v>
      </c>
      <c r="H17" s="28">
        <v>0</v>
      </c>
      <c r="I17" s="27">
        <v>0</v>
      </c>
      <c r="J17" s="28">
        <v>0</v>
      </c>
      <c r="K17" s="27">
        <v>0</v>
      </c>
      <c r="L17" s="22"/>
    </row>
    <row r="18" spans="1:12" ht="47.25" customHeight="1" x14ac:dyDescent="0.15">
      <c r="A18" s="23" t="s">
        <v>27</v>
      </c>
      <c r="B18" s="24" t="s">
        <v>20</v>
      </c>
      <c r="C18" s="28">
        <v>2</v>
      </c>
      <c r="D18" s="55">
        <v>1</v>
      </c>
      <c r="E18" s="26">
        <v>1</v>
      </c>
      <c r="F18" s="25">
        <v>1</v>
      </c>
      <c r="G18" s="27">
        <v>1</v>
      </c>
      <c r="H18" s="28">
        <v>1</v>
      </c>
      <c r="I18" s="27">
        <v>1</v>
      </c>
      <c r="J18" s="28">
        <v>1</v>
      </c>
      <c r="K18" s="27">
        <v>1</v>
      </c>
      <c r="L18" s="22"/>
    </row>
    <row r="19" spans="1:12" ht="17.25" customHeight="1" x14ac:dyDescent="0.15">
      <c r="A19" s="23" t="s">
        <v>28</v>
      </c>
      <c r="B19" s="24" t="s">
        <v>20</v>
      </c>
      <c r="C19" s="28">
        <v>6</v>
      </c>
      <c r="D19" s="55">
        <v>6</v>
      </c>
      <c r="E19" s="26">
        <v>6</v>
      </c>
      <c r="F19" s="25">
        <v>6</v>
      </c>
      <c r="G19" s="27">
        <v>6</v>
      </c>
      <c r="H19" s="28">
        <v>6</v>
      </c>
      <c r="I19" s="27">
        <v>6</v>
      </c>
      <c r="J19" s="28">
        <v>7</v>
      </c>
      <c r="K19" s="27">
        <v>7</v>
      </c>
      <c r="L19" s="22"/>
    </row>
    <row r="20" spans="1:12" ht="26.25" customHeight="1" x14ac:dyDescent="0.15">
      <c r="A20" s="23" t="s">
        <v>29</v>
      </c>
      <c r="B20" s="24" t="s">
        <v>20</v>
      </c>
      <c r="C20" s="28">
        <v>36</v>
      </c>
      <c r="D20" s="55">
        <v>36</v>
      </c>
      <c r="E20" s="26">
        <v>33</v>
      </c>
      <c r="F20" s="25">
        <v>36</v>
      </c>
      <c r="G20" s="27">
        <v>36</v>
      </c>
      <c r="H20" s="28">
        <v>38</v>
      </c>
      <c r="I20" s="27">
        <v>38</v>
      </c>
      <c r="J20" s="28">
        <v>38</v>
      </c>
      <c r="K20" s="27">
        <v>38</v>
      </c>
      <c r="L20" s="22"/>
    </row>
    <row r="21" spans="1:12" ht="26.25" customHeight="1" x14ac:dyDescent="0.15">
      <c r="A21" s="23" t="s">
        <v>30</v>
      </c>
      <c r="B21" s="24" t="s">
        <v>20</v>
      </c>
      <c r="C21" s="28">
        <v>2</v>
      </c>
      <c r="D21" s="55">
        <v>1</v>
      </c>
      <c r="E21" s="26">
        <v>1</v>
      </c>
      <c r="F21" s="25">
        <v>1</v>
      </c>
      <c r="G21" s="27">
        <v>1</v>
      </c>
      <c r="H21" s="28">
        <v>1</v>
      </c>
      <c r="I21" s="27">
        <v>1</v>
      </c>
      <c r="J21" s="28">
        <v>2</v>
      </c>
      <c r="K21" s="27">
        <v>2</v>
      </c>
      <c r="L21" s="22"/>
    </row>
    <row r="22" spans="1:12" ht="22.5" customHeight="1" x14ac:dyDescent="0.15">
      <c r="A22" s="23" t="s">
        <v>31</v>
      </c>
      <c r="B22" s="24" t="s">
        <v>20</v>
      </c>
      <c r="C22" s="28">
        <v>0</v>
      </c>
      <c r="D22" s="55">
        <v>0</v>
      </c>
      <c r="E22" s="26">
        <v>0</v>
      </c>
      <c r="F22" s="25">
        <v>0</v>
      </c>
      <c r="G22" s="27">
        <v>0</v>
      </c>
      <c r="H22" s="28">
        <v>0</v>
      </c>
      <c r="I22" s="27">
        <v>0</v>
      </c>
      <c r="J22" s="28">
        <v>0</v>
      </c>
      <c r="K22" s="27">
        <v>0</v>
      </c>
      <c r="L22" s="22"/>
    </row>
    <row r="23" spans="1:12" ht="17.25" customHeight="1" x14ac:dyDescent="0.15">
      <c r="A23" s="23" t="s">
        <v>32</v>
      </c>
      <c r="B23" s="24" t="s">
        <v>20</v>
      </c>
      <c r="C23" s="28">
        <v>28</v>
      </c>
      <c r="D23" s="55">
        <v>23</v>
      </c>
      <c r="E23" s="26">
        <v>22</v>
      </c>
      <c r="F23" s="25">
        <v>23</v>
      </c>
      <c r="G23" s="27">
        <v>26</v>
      </c>
      <c r="H23" s="28">
        <v>26</v>
      </c>
      <c r="I23" s="27">
        <v>27</v>
      </c>
      <c r="J23" s="28">
        <v>26</v>
      </c>
      <c r="K23" s="27">
        <v>28</v>
      </c>
      <c r="L23" s="22"/>
    </row>
    <row r="24" spans="1:12" s="9" customFormat="1" ht="25.5" customHeight="1" x14ac:dyDescent="0.2">
      <c r="A24" s="53" t="s">
        <v>33</v>
      </c>
      <c r="B24" s="24" t="s">
        <v>20</v>
      </c>
      <c r="C24" s="54">
        <f>SUM(C28:C38)</f>
        <v>350</v>
      </c>
      <c r="D24" s="154">
        <f>SUM(D28:D38)</f>
        <v>362</v>
      </c>
      <c r="E24" s="56">
        <f>SUM(E28:E38)</f>
        <v>368</v>
      </c>
      <c r="F24" s="57">
        <v>370</v>
      </c>
      <c r="G24" s="56">
        <v>370</v>
      </c>
      <c r="H24" s="57">
        <v>374</v>
      </c>
      <c r="I24" s="56">
        <f>SUM(I28:I38)</f>
        <v>379</v>
      </c>
      <c r="J24" s="57">
        <f>SUM(J28:J38)</f>
        <v>379</v>
      </c>
      <c r="K24" s="56">
        <f>SUM(K28:K38)</f>
        <v>382</v>
      </c>
      <c r="L24" s="22"/>
    </row>
    <row r="25" spans="1:12" s="9" customFormat="1" ht="16.5" customHeight="1" x14ac:dyDescent="0.2">
      <c r="A25" s="53" t="s">
        <v>34</v>
      </c>
      <c r="B25" s="24"/>
      <c r="C25" s="46"/>
      <c r="D25" s="47"/>
      <c r="E25" s="58"/>
      <c r="F25" s="46"/>
      <c r="G25" s="48"/>
      <c r="H25" s="49"/>
      <c r="I25" s="50"/>
      <c r="J25" s="46"/>
      <c r="K25" s="59"/>
      <c r="L25" s="22"/>
    </row>
    <row r="26" spans="1:12" s="9" customFormat="1" ht="30" customHeight="1" x14ac:dyDescent="0.2">
      <c r="A26" s="60" t="s">
        <v>35</v>
      </c>
      <c r="B26" s="24" t="s">
        <v>20</v>
      </c>
      <c r="C26" s="28">
        <v>8</v>
      </c>
      <c r="D26" s="55">
        <v>27</v>
      </c>
      <c r="E26" s="26">
        <v>33</v>
      </c>
      <c r="F26" s="25">
        <v>33</v>
      </c>
      <c r="G26" s="27">
        <v>35</v>
      </c>
      <c r="H26" s="28">
        <v>35</v>
      </c>
      <c r="I26" s="27">
        <v>37</v>
      </c>
      <c r="J26" s="28">
        <v>37</v>
      </c>
      <c r="K26" s="27">
        <v>40</v>
      </c>
      <c r="L26" s="22"/>
    </row>
    <row r="27" spans="1:12" ht="21" customHeight="1" x14ac:dyDescent="0.15">
      <c r="A27" s="23" t="s">
        <v>21</v>
      </c>
      <c r="B27" s="24"/>
      <c r="C27" s="61"/>
      <c r="D27" s="62"/>
      <c r="E27" s="63"/>
      <c r="F27" s="64"/>
      <c r="G27" s="51"/>
      <c r="H27" s="61"/>
      <c r="I27" s="51"/>
      <c r="J27" s="61"/>
      <c r="K27" s="51"/>
      <c r="L27" s="22"/>
    </row>
    <row r="28" spans="1:12" ht="23.25" customHeight="1" x14ac:dyDescent="0.15">
      <c r="A28" s="23" t="s">
        <v>22</v>
      </c>
      <c r="B28" s="24" t="s">
        <v>20</v>
      </c>
      <c r="C28" s="28">
        <v>23</v>
      </c>
      <c r="D28" s="55">
        <v>26</v>
      </c>
      <c r="E28" s="26">
        <v>25</v>
      </c>
      <c r="F28" s="25">
        <v>23</v>
      </c>
      <c r="G28" s="27">
        <v>23</v>
      </c>
      <c r="H28" s="28">
        <v>25</v>
      </c>
      <c r="I28" s="27">
        <v>25</v>
      </c>
      <c r="J28" s="28">
        <v>25</v>
      </c>
      <c r="K28" s="27">
        <v>25</v>
      </c>
      <c r="L28" s="22"/>
    </row>
    <row r="29" spans="1:12" ht="24" customHeight="1" x14ac:dyDescent="0.15">
      <c r="A29" s="23" t="s">
        <v>23</v>
      </c>
      <c r="B29" s="24" t="s">
        <v>20</v>
      </c>
      <c r="C29" s="28">
        <v>6</v>
      </c>
      <c r="D29" s="55">
        <v>7</v>
      </c>
      <c r="E29" s="26">
        <v>7</v>
      </c>
      <c r="F29" s="25">
        <v>7</v>
      </c>
      <c r="G29" s="27">
        <v>7</v>
      </c>
      <c r="H29" s="28">
        <v>7</v>
      </c>
      <c r="I29" s="27">
        <v>7</v>
      </c>
      <c r="J29" s="28">
        <v>7</v>
      </c>
      <c r="K29" s="27">
        <v>7</v>
      </c>
      <c r="L29" s="22"/>
    </row>
    <row r="30" spans="1:12" ht="17.25" customHeight="1" x14ac:dyDescent="0.15">
      <c r="A30" s="23" t="s">
        <v>24</v>
      </c>
      <c r="B30" s="24" t="s">
        <v>20</v>
      </c>
      <c r="C30" s="28">
        <v>0</v>
      </c>
      <c r="D30" s="55">
        <v>0</v>
      </c>
      <c r="E30" s="26">
        <v>0</v>
      </c>
      <c r="F30" s="25">
        <v>0</v>
      </c>
      <c r="G30" s="27">
        <v>0</v>
      </c>
      <c r="H30" s="28">
        <v>0</v>
      </c>
      <c r="I30" s="27">
        <v>0</v>
      </c>
      <c r="J30" s="28">
        <v>0</v>
      </c>
      <c r="K30" s="27">
        <v>0</v>
      </c>
      <c r="L30" s="22"/>
    </row>
    <row r="31" spans="1:12" ht="17.25" customHeight="1" x14ac:dyDescent="0.15">
      <c r="A31" s="23" t="s">
        <v>25</v>
      </c>
      <c r="B31" s="24" t="s">
        <v>20</v>
      </c>
      <c r="C31" s="28">
        <v>2</v>
      </c>
      <c r="D31" s="55">
        <v>2</v>
      </c>
      <c r="E31" s="26">
        <v>2</v>
      </c>
      <c r="F31" s="25">
        <v>2</v>
      </c>
      <c r="G31" s="27">
        <v>2</v>
      </c>
      <c r="H31" s="28">
        <v>2</v>
      </c>
      <c r="I31" s="27">
        <v>2</v>
      </c>
      <c r="J31" s="28">
        <v>1</v>
      </c>
      <c r="K31" s="27">
        <v>1</v>
      </c>
      <c r="L31" s="22"/>
    </row>
    <row r="32" spans="1:12" ht="17.25" customHeight="1" x14ac:dyDescent="0.15">
      <c r="A32" s="23" t="s">
        <v>26</v>
      </c>
      <c r="B32" s="24" t="s">
        <v>20</v>
      </c>
      <c r="C32" s="28">
        <v>0</v>
      </c>
      <c r="D32" s="55">
        <v>0</v>
      </c>
      <c r="E32" s="26">
        <v>0</v>
      </c>
      <c r="F32" s="25">
        <v>0</v>
      </c>
      <c r="G32" s="27">
        <v>0</v>
      </c>
      <c r="H32" s="28">
        <v>0</v>
      </c>
      <c r="I32" s="27">
        <v>0</v>
      </c>
      <c r="J32" s="28">
        <v>0</v>
      </c>
      <c r="K32" s="27">
        <v>0</v>
      </c>
      <c r="L32" s="22"/>
    </row>
    <row r="33" spans="1:12" ht="45" customHeight="1" x14ac:dyDescent="0.15">
      <c r="A33" s="23" t="s">
        <v>27</v>
      </c>
      <c r="B33" s="24" t="s">
        <v>20</v>
      </c>
      <c r="C33" s="28">
        <v>14</v>
      </c>
      <c r="D33" s="55">
        <v>10</v>
      </c>
      <c r="E33" s="26">
        <v>10</v>
      </c>
      <c r="F33" s="25">
        <v>10</v>
      </c>
      <c r="G33" s="27">
        <v>10</v>
      </c>
      <c r="H33" s="28">
        <v>10</v>
      </c>
      <c r="I33" s="27">
        <v>10</v>
      </c>
      <c r="J33" s="28">
        <v>11</v>
      </c>
      <c r="K33" s="27">
        <v>11</v>
      </c>
      <c r="L33" s="22"/>
    </row>
    <row r="34" spans="1:12" ht="17.25" customHeight="1" x14ac:dyDescent="0.15">
      <c r="A34" s="23" t="s">
        <v>28</v>
      </c>
      <c r="B34" s="24" t="s">
        <v>20</v>
      </c>
      <c r="C34" s="28">
        <v>27</v>
      </c>
      <c r="D34" s="55">
        <v>29</v>
      </c>
      <c r="E34" s="26">
        <v>31</v>
      </c>
      <c r="F34" s="25">
        <v>31</v>
      </c>
      <c r="G34" s="27">
        <v>31</v>
      </c>
      <c r="H34" s="28">
        <v>31</v>
      </c>
      <c r="I34" s="27">
        <v>31</v>
      </c>
      <c r="J34" s="28">
        <v>31</v>
      </c>
      <c r="K34" s="27">
        <v>31</v>
      </c>
      <c r="L34" s="22"/>
    </row>
    <row r="35" spans="1:12" ht="23.25" customHeight="1" x14ac:dyDescent="0.15">
      <c r="A35" s="23" t="s">
        <v>29</v>
      </c>
      <c r="B35" s="24" t="s">
        <v>20</v>
      </c>
      <c r="C35" s="28">
        <v>170</v>
      </c>
      <c r="D35" s="55">
        <v>170</v>
      </c>
      <c r="E35" s="26">
        <v>171</v>
      </c>
      <c r="F35" s="25">
        <v>176</v>
      </c>
      <c r="G35" s="27">
        <v>176</v>
      </c>
      <c r="H35" s="28">
        <v>176</v>
      </c>
      <c r="I35" s="27">
        <v>176</v>
      </c>
      <c r="J35" s="28">
        <v>176</v>
      </c>
      <c r="K35" s="27">
        <v>178</v>
      </c>
      <c r="L35" s="22"/>
    </row>
    <row r="36" spans="1:12" ht="17.25" customHeight="1" x14ac:dyDescent="0.15">
      <c r="A36" s="23" t="s">
        <v>30</v>
      </c>
      <c r="B36" s="24" t="s">
        <v>20</v>
      </c>
      <c r="C36" s="28">
        <v>32</v>
      </c>
      <c r="D36" s="55">
        <v>34</v>
      </c>
      <c r="E36" s="26">
        <v>37</v>
      </c>
      <c r="F36" s="25">
        <v>37</v>
      </c>
      <c r="G36" s="27">
        <v>37</v>
      </c>
      <c r="H36" s="28">
        <v>37</v>
      </c>
      <c r="I36" s="27">
        <v>37</v>
      </c>
      <c r="J36" s="28">
        <v>37</v>
      </c>
      <c r="K36" s="27">
        <v>37</v>
      </c>
      <c r="L36" s="22"/>
    </row>
    <row r="37" spans="1:12" ht="21.75" customHeight="1" x14ac:dyDescent="0.15">
      <c r="A37" s="23" t="s">
        <v>31</v>
      </c>
      <c r="B37" s="24" t="s">
        <v>20</v>
      </c>
      <c r="C37" s="28">
        <v>5</v>
      </c>
      <c r="D37" s="55">
        <v>5</v>
      </c>
      <c r="E37" s="26">
        <v>7</v>
      </c>
      <c r="F37" s="25">
        <v>9</v>
      </c>
      <c r="G37" s="27">
        <v>9</v>
      </c>
      <c r="H37" s="28">
        <v>9</v>
      </c>
      <c r="I37" s="27">
        <v>9</v>
      </c>
      <c r="J37" s="28">
        <v>9</v>
      </c>
      <c r="K37" s="27">
        <v>9</v>
      </c>
      <c r="L37" s="22"/>
    </row>
    <row r="38" spans="1:12" ht="17.25" customHeight="1" x14ac:dyDescent="0.2">
      <c r="A38" s="23" t="s">
        <v>32</v>
      </c>
      <c r="B38" s="24" t="s">
        <v>20</v>
      </c>
      <c r="C38" s="28">
        <v>71</v>
      </c>
      <c r="D38" s="55">
        <v>79</v>
      </c>
      <c r="E38" s="26">
        <v>78</v>
      </c>
      <c r="F38" s="25">
        <v>78</v>
      </c>
      <c r="G38" s="27">
        <v>78</v>
      </c>
      <c r="H38" s="28">
        <v>82</v>
      </c>
      <c r="I38" s="27">
        <v>82</v>
      </c>
      <c r="J38" s="28">
        <v>82</v>
      </c>
      <c r="K38" s="27">
        <v>83</v>
      </c>
      <c r="L38" s="65"/>
    </row>
    <row r="39" spans="1:12" s="9" customFormat="1" ht="25.5" customHeight="1" x14ac:dyDescent="0.2">
      <c r="A39" s="53" t="s">
        <v>36</v>
      </c>
      <c r="B39" s="24" t="s">
        <v>20</v>
      </c>
      <c r="C39" s="28">
        <v>1</v>
      </c>
      <c r="D39" s="55">
        <v>1</v>
      </c>
      <c r="E39" s="26">
        <v>1</v>
      </c>
      <c r="F39" s="25">
        <v>1</v>
      </c>
      <c r="G39" s="27">
        <v>1</v>
      </c>
      <c r="H39" s="28">
        <v>1</v>
      </c>
      <c r="I39" s="27">
        <v>1</v>
      </c>
      <c r="J39" s="28">
        <v>1</v>
      </c>
      <c r="K39" s="27">
        <v>1</v>
      </c>
      <c r="L39" s="65"/>
    </row>
    <row r="40" spans="1:12" s="9" customFormat="1" ht="25.5" customHeight="1" x14ac:dyDescent="0.2">
      <c r="A40" s="53" t="s">
        <v>37</v>
      </c>
      <c r="B40" s="24" t="s">
        <v>20</v>
      </c>
      <c r="C40" s="28">
        <v>5</v>
      </c>
      <c r="D40" s="55">
        <v>4</v>
      </c>
      <c r="E40" s="26">
        <v>4</v>
      </c>
      <c r="F40" s="25">
        <v>4</v>
      </c>
      <c r="G40" s="27">
        <v>4</v>
      </c>
      <c r="H40" s="28">
        <v>4</v>
      </c>
      <c r="I40" s="27">
        <v>4</v>
      </c>
      <c r="J40" s="28">
        <v>4</v>
      </c>
      <c r="K40" s="66">
        <v>4</v>
      </c>
      <c r="L40" s="65"/>
    </row>
    <row r="41" spans="1:12" s="9" customFormat="1" ht="78.75" customHeight="1" x14ac:dyDescent="0.2">
      <c r="A41" s="67" t="s">
        <v>38</v>
      </c>
      <c r="B41" s="68" t="s">
        <v>20</v>
      </c>
      <c r="C41" s="69">
        <v>562</v>
      </c>
      <c r="D41" s="70">
        <v>619</v>
      </c>
      <c r="E41" s="71">
        <v>667</v>
      </c>
      <c r="F41" s="69">
        <v>662</v>
      </c>
      <c r="G41" s="72">
        <v>668</v>
      </c>
      <c r="H41" s="73">
        <v>643</v>
      </c>
      <c r="I41" s="72">
        <v>659</v>
      </c>
      <c r="J41" s="73">
        <v>628</v>
      </c>
      <c r="K41" s="74">
        <v>652</v>
      </c>
      <c r="L41" s="75" t="s">
        <v>39</v>
      </c>
    </row>
    <row r="42" spans="1:12" ht="24" customHeight="1" x14ac:dyDescent="0.2">
      <c r="A42" s="39" t="s">
        <v>40</v>
      </c>
      <c r="B42" s="40" t="s">
        <v>16</v>
      </c>
      <c r="C42" s="41">
        <f t="shared" ref="C42:K42" si="2">SUM(C43:C47)</f>
        <v>3359</v>
      </c>
      <c r="D42" s="41">
        <f t="shared" si="2"/>
        <v>2459</v>
      </c>
      <c r="E42" s="41">
        <f t="shared" si="2"/>
        <v>2478</v>
      </c>
      <c r="F42" s="41">
        <f t="shared" si="2"/>
        <v>2472</v>
      </c>
      <c r="G42" s="41">
        <f t="shared" si="2"/>
        <v>2479</v>
      </c>
      <c r="H42" s="41">
        <f t="shared" si="2"/>
        <v>2481</v>
      </c>
      <c r="I42" s="41">
        <f t="shared" si="2"/>
        <v>2489</v>
      </c>
      <c r="J42" s="41">
        <f t="shared" si="2"/>
        <v>2483</v>
      </c>
      <c r="K42" s="41">
        <f t="shared" si="2"/>
        <v>2495</v>
      </c>
      <c r="L42" s="65"/>
    </row>
    <row r="43" spans="1:12" ht="40.5" customHeight="1" x14ac:dyDescent="0.2">
      <c r="A43" s="53" t="s">
        <v>41</v>
      </c>
      <c r="B43" s="24" t="s">
        <v>16</v>
      </c>
      <c r="C43" s="28">
        <v>1508</v>
      </c>
      <c r="D43" s="55">
        <v>647</v>
      </c>
      <c r="E43" s="26">
        <v>645</v>
      </c>
      <c r="F43" s="25">
        <v>634</v>
      </c>
      <c r="G43" s="27">
        <v>639</v>
      </c>
      <c r="H43" s="28">
        <v>636</v>
      </c>
      <c r="I43" s="27">
        <v>641</v>
      </c>
      <c r="J43" s="28">
        <v>637</v>
      </c>
      <c r="K43" s="27">
        <v>643</v>
      </c>
      <c r="L43" s="65"/>
    </row>
    <row r="44" spans="1:12" ht="29.25" customHeight="1" x14ac:dyDescent="0.2">
      <c r="A44" s="60" t="s">
        <v>42</v>
      </c>
      <c r="B44" s="24" t="s">
        <v>16</v>
      </c>
      <c r="C44" s="28">
        <v>350</v>
      </c>
      <c r="D44" s="164">
        <v>362</v>
      </c>
      <c r="E44" s="26">
        <v>368</v>
      </c>
      <c r="F44" s="25">
        <v>373</v>
      </c>
      <c r="G44" s="27">
        <v>373</v>
      </c>
      <c r="H44" s="28">
        <v>379</v>
      </c>
      <c r="I44" s="27">
        <v>379</v>
      </c>
      <c r="J44" s="28">
        <v>379</v>
      </c>
      <c r="K44" s="27">
        <v>382</v>
      </c>
      <c r="L44" s="65"/>
    </row>
    <row r="45" spans="1:12" ht="24.75" customHeight="1" x14ac:dyDescent="0.2">
      <c r="A45" s="53" t="s">
        <v>43</v>
      </c>
      <c r="B45" s="24" t="s">
        <v>16</v>
      </c>
      <c r="C45" s="28">
        <v>1491</v>
      </c>
      <c r="D45" s="55">
        <v>1436</v>
      </c>
      <c r="E45" s="26">
        <v>1451</v>
      </c>
      <c r="F45" s="25">
        <v>1451</v>
      </c>
      <c r="G45" s="27">
        <v>1453</v>
      </c>
      <c r="H45" s="28">
        <v>1452</v>
      </c>
      <c r="I45" s="27">
        <v>1455</v>
      </c>
      <c r="J45" s="28">
        <v>1453</v>
      </c>
      <c r="K45" s="27">
        <v>1456</v>
      </c>
      <c r="L45" s="65"/>
    </row>
    <row r="46" spans="1:12" ht="22.5" customHeight="1" x14ac:dyDescent="0.2">
      <c r="A46" s="53" t="s">
        <v>44</v>
      </c>
      <c r="B46" s="24" t="s">
        <v>16</v>
      </c>
      <c r="C46" s="28">
        <v>1</v>
      </c>
      <c r="D46" s="55">
        <v>1</v>
      </c>
      <c r="E46" s="26">
        <v>1</v>
      </c>
      <c r="F46" s="25">
        <v>1</v>
      </c>
      <c r="G46" s="27">
        <v>1</v>
      </c>
      <c r="H46" s="28">
        <v>1</v>
      </c>
      <c r="I46" s="27">
        <v>1</v>
      </c>
      <c r="J46" s="28">
        <v>1</v>
      </c>
      <c r="K46" s="27">
        <v>1</v>
      </c>
      <c r="L46" s="65"/>
    </row>
    <row r="47" spans="1:12" ht="21" customHeight="1" x14ac:dyDescent="0.2">
      <c r="A47" s="53" t="s">
        <v>45</v>
      </c>
      <c r="B47" s="24" t="s">
        <v>16</v>
      </c>
      <c r="C47" s="28">
        <v>9</v>
      </c>
      <c r="D47" s="55">
        <v>13</v>
      </c>
      <c r="E47" s="26">
        <v>13</v>
      </c>
      <c r="F47" s="25">
        <v>13</v>
      </c>
      <c r="G47" s="27">
        <v>13</v>
      </c>
      <c r="H47" s="28">
        <v>13</v>
      </c>
      <c r="I47" s="27">
        <v>13</v>
      </c>
      <c r="J47" s="28">
        <v>13</v>
      </c>
      <c r="K47" s="27">
        <v>13</v>
      </c>
      <c r="L47" s="65"/>
    </row>
    <row r="48" spans="1:12" ht="34.5" customHeight="1" x14ac:dyDescent="0.2">
      <c r="A48" s="23" t="s">
        <v>46</v>
      </c>
      <c r="B48" s="24" t="s">
        <v>47</v>
      </c>
      <c r="C48" s="76">
        <f t="shared" ref="C48:K48" si="3">IF((ISERROR(C42/C126)),0,(C42/C126)*100)</f>
        <v>41.582074770982921</v>
      </c>
      <c r="D48" s="76">
        <f t="shared" si="3"/>
        <v>30.595993529924105</v>
      </c>
      <c r="E48" s="77">
        <f t="shared" si="3"/>
        <v>31.103301117108074</v>
      </c>
      <c r="F48" s="78">
        <f t="shared" si="3"/>
        <v>31.390476190476193</v>
      </c>
      <c r="G48" s="79">
        <f t="shared" si="3"/>
        <v>31.332153690596563</v>
      </c>
      <c r="H48" s="80">
        <f t="shared" si="3"/>
        <v>31.87307297019527</v>
      </c>
      <c r="I48" s="79">
        <f t="shared" si="3"/>
        <v>31.674726393484349</v>
      </c>
      <c r="J48" s="80">
        <f t="shared" si="3"/>
        <v>32.246753246753244</v>
      </c>
      <c r="K48" s="78">
        <f t="shared" si="3"/>
        <v>31.917615453498783</v>
      </c>
      <c r="L48" s="65"/>
    </row>
    <row r="49" spans="1:12" ht="54" customHeight="1" x14ac:dyDescent="0.2">
      <c r="A49" s="23" t="s">
        <v>48</v>
      </c>
      <c r="B49" s="24" t="s">
        <v>16</v>
      </c>
      <c r="C49" s="81">
        <v>3492</v>
      </c>
      <c r="D49" s="82">
        <v>3420</v>
      </c>
      <c r="E49" s="83">
        <v>3355</v>
      </c>
      <c r="F49" s="84">
        <v>3295</v>
      </c>
      <c r="G49" s="85">
        <v>3295</v>
      </c>
      <c r="H49" s="81">
        <v>3266</v>
      </c>
      <c r="I49" s="85">
        <v>3266</v>
      </c>
      <c r="J49" s="81">
        <v>3217</v>
      </c>
      <c r="K49" s="85">
        <v>3217</v>
      </c>
      <c r="L49" s="65"/>
    </row>
    <row r="50" spans="1:12" ht="48.75" customHeight="1" x14ac:dyDescent="0.2">
      <c r="A50" s="23" t="s">
        <v>49</v>
      </c>
      <c r="B50" s="24" t="s">
        <v>16</v>
      </c>
      <c r="C50" s="81">
        <v>4168</v>
      </c>
      <c r="D50" s="82">
        <v>4057</v>
      </c>
      <c r="E50" s="83">
        <v>3990</v>
      </c>
      <c r="F50" s="84">
        <v>3919</v>
      </c>
      <c r="G50" s="85">
        <v>3924</v>
      </c>
      <c r="H50" s="81">
        <v>3892</v>
      </c>
      <c r="I50" s="85">
        <v>3897</v>
      </c>
      <c r="J50" s="81">
        <v>3844</v>
      </c>
      <c r="K50" s="85">
        <v>3850</v>
      </c>
      <c r="L50" s="65"/>
    </row>
    <row r="51" spans="1:12" ht="29.25" customHeight="1" x14ac:dyDescent="0.2">
      <c r="A51" s="23" t="s">
        <v>50</v>
      </c>
      <c r="B51" s="24" t="s">
        <v>16</v>
      </c>
      <c r="C51" s="81">
        <v>676</v>
      </c>
      <c r="D51" s="82">
        <v>637</v>
      </c>
      <c r="E51" s="83">
        <v>635</v>
      </c>
      <c r="F51" s="84">
        <v>624</v>
      </c>
      <c r="G51" s="85">
        <v>629</v>
      </c>
      <c r="H51" s="81">
        <v>626</v>
      </c>
      <c r="I51" s="85">
        <v>631</v>
      </c>
      <c r="J51" s="81">
        <v>627</v>
      </c>
      <c r="K51" s="85">
        <v>633</v>
      </c>
      <c r="L51" s="65"/>
    </row>
    <row r="52" spans="1:12" ht="23.25" customHeight="1" x14ac:dyDescent="0.2">
      <c r="A52" s="33" t="s">
        <v>51</v>
      </c>
      <c r="B52" s="34" t="s">
        <v>20</v>
      </c>
      <c r="C52" s="86">
        <f t="shared" ref="C52:K52" si="4">IF((ISERROR(C9/C122*10000)),0,(C9/C122*10000))</f>
        <v>0</v>
      </c>
      <c r="D52" s="86">
        <f t="shared" si="4"/>
        <v>220.2448257214493</v>
      </c>
      <c r="E52" s="86">
        <f t="shared" si="4"/>
        <v>226.88485091858249</v>
      </c>
      <c r="F52" s="86">
        <f t="shared" si="4"/>
        <v>235.88533921337367</v>
      </c>
      <c r="G52" s="86">
        <f t="shared" si="4"/>
        <v>236.77736777367772</v>
      </c>
      <c r="H52" s="86">
        <f t="shared" si="4"/>
        <v>245.29587504586195</v>
      </c>
      <c r="I52" s="86">
        <f t="shared" si="4"/>
        <v>248.05065675859544</v>
      </c>
      <c r="J52" s="86">
        <f t="shared" si="4"/>
        <v>255.18683321717688</v>
      </c>
      <c r="K52" s="86">
        <f t="shared" si="4"/>
        <v>257.15049452018178</v>
      </c>
      <c r="L52" s="65"/>
    </row>
    <row r="53" spans="1:12" ht="24.75" customHeight="1" x14ac:dyDescent="0.2">
      <c r="A53" s="87" t="s">
        <v>52</v>
      </c>
      <c r="B53" s="40" t="s">
        <v>53</v>
      </c>
      <c r="C53" s="88">
        <f t="shared" ref="C53:K53" si="5">C54+C67+C82+C83</f>
        <v>2357927.8800000004</v>
      </c>
      <c r="D53" s="88">
        <f t="shared" si="5"/>
        <v>2743383.5</v>
      </c>
      <c r="E53" s="89">
        <f t="shared" si="5"/>
        <v>2788985.8000000003</v>
      </c>
      <c r="F53" s="90">
        <f t="shared" si="5"/>
        <v>2802529.4999999995</v>
      </c>
      <c r="G53" s="90">
        <f t="shared" si="5"/>
        <v>2813840.2000000007</v>
      </c>
      <c r="H53" s="91">
        <f t="shared" si="5"/>
        <v>2817793.83</v>
      </c>
      <c r="I53" s="92">
        <f t="shared" si="5"/>
        <v>2825753.4000000004</v>
      </c>
      <c r="J53" s="91">
        <f t="shared" si="5"/>
        <v>2831856.3999999994</v>
      </c>
      <c r="K53" s="92">
        <f t="shared" si="5"/>
        <v>2843209.8000000003</v>
      </c>
      <c r="L53" s="65"/>
    </row>
    <row r="54" spans="1:12" s="9" customFormat="1" ht="42.75" customHeight="1" x14ac:dyDescent="0.2">
      <c r="A54" s="53" t="s">
        <v>54</v>
      </c>
      <c r="B54" s="24" t="s">
        <v>55</v>
      </c>
      <c r="C54" s="93">
        <f t="shared" ref="C54:K54" si="6">SUM(C56:C66)</f>
        <v>1149041.7</v>
      </c>
      <c r="D54" s="93">
        <f t="shared" si="6"/>
        <v>1366621.9</v>
      </c>
      <c r="E54" s="93">
        <f t="shared" si="6"/>
        <v>1402474.2</v>
      </c>
      <c r="F54" s="93">
        <f t="shared" si="6"/>
        <v>1410418.9000000001</v>
      </c>
      <c r="G54" s="93">
        <f t="shared" si="6"/>
        <v>1416837.2000000002</v>
      </c>
      <c r="H54" s="93">
        <f t="shared" si="6"/>
        <v>1417440.9</v>
      </c>
      <c r="I54" s="93">
        <f t="shared" si="6"/>
        <v>1421558.2000000002</v>
      </c>
      <c r="J54" s="93">
        <f t="shared" si="6"/>
        <v>1423278.4</v>
      </c>
      <c r="K54" s="93">
        <f t="shared" si="6"/>
        <v>1429716.1</v>
      </c>
      <c r="L54" s="65"/>
    </row>
    <row r="55" spans="1:12" ht="18" customHeight="1" x14ac:dyDescent="0.2">
      <c r="A55" s="23" t="s">
        <v>21</v>
      </c>
      <c r="B55" s="24"/>
      <c r="C55" s="80"/>
      <c r="D55" s="76"/>
      <c r="E55" s="77"/>
      <c r="F55" s="78"/>
      <c r="G55" s="79"/>
      <c r="H55" s="80"/>
      <c r="I55" s="79"/>
      <c r="J55" s="80"/>
      <c r="K55" s="79"/>
      <c r="L55" s="65"/>
    </row>
    <row r="56" spans="1:12" ht="21.75" customHeight="1" x14ac:dyDescent="0.2">
      <c r="A56" s="23" t="s">
        <v>22</v>
      </c>
      <c r="B56" s="24" t="s">
        <v>55</v>
      </c>
      <c r="C56" s="28">
        <v>87245</v>
      </c>
      <c r="D56" s="55">
        <v>238196</v>
      </c>
      <c r="E56" s="26">
        <v>251640</v>
      </c>
      <c r="F56" s="25">
        <v>253904.7</v>
      </c>
      <c r="G56" s="27">
        <v>254156.4</v>
      </c>
      <c r="H56" s="28">
        <v>255935.9</v>
      </c>
      <c r="I56" s="27">
        <v>256697.9</v>
      </c>
      <c r="J56" s="28">
        <v>257895.2</v>
      </c>
      <c r="K56" s="27">
        <v>258642.1</v>
      </c>
      <c r="L56" s="65"/>
    </row>
    <row r="57" spans="1:12" ht="21" customHeight="1" x14ac:dyDescent="0.2">
      <c r="A57" s="23" t="s">
        <v>23</v>
      </c>
      <c r="B57" s="24" t="s">
        <v>55</v>
      </c>
      <c r="C57" s="28">
        <v>304256.8</v>
      </c>
      <c r="D57" s="55">
        <v>434919.3</v>
      </c>
      <c r="E57" s="26">
        <v>436001.7</v>
      </c>
      <c r="F57" s="25">
        <v>437568.1</v>
      </c>
      <c r="G57" s="27">
        <v>438122.4</v>
      </c>
      <c r="H57" s="28">
        <v>438968.9</v>
      </c>
      <c r="I57" s="27">
        <v>439357.6</v>
      </c>
      <c r="J57" s="28">
        <v>440875.1</v>
      </c>
      <c r="K57" s="27">
        <v>441954.7</v>
      </c>
      <c r="L57" s="65"/>
    </row>
    <row r="58" spans="1:12" ht="18" customHeight="1" x14ac:dyDescent="0.2">
      <c r="A58" s="23" t="s">
        <v>24</v>
      </c>
      <c r="B58" s="24" t="s">
        <v>55</v>
      </c>
      <c r="C58" s="28">
        <v>0</v>
      </c>
      <c r="D58" s="55">
        <v>0</v>
      </c>
      <c r="E58" s="26">
        <v>0</v>
      </c>
      <c r="F58" s="25">
        <v>0</v>
      </c>
      <c r="G58" s="27">
        <v>0</v>
      </c>
      <c r="H58" s="28">
        <v>0</v>
      </c>
      <c r="I58" s="27">
        <v>0</v>
      </c>
      <c r="J58" s="28">
        <v>0</v>
      </c>
      <c r="K58" s="27">
        <v>0</v>
      </c>
      <c r="L58" s="65"/>
    </row>
    <row r="59" spans="1:12" ht="18" customHeight="1" x14ac:dyDescent="0.2">
      <c r="A59" s="23" t="s">
        <v>25</v>
      </c>
      <c r="B59" s="24" t="s">
        <v>55</v>
      </c>
      <c r="C59" s="28">
        <v>15625</v>
      </c>
      <c r="D59" s="55">
        <v>15901.2</v>
      </c>
      <c r="E59" s="26">
        <v>16187.1</v>
      </c>
      <c r="F59" s="25">
        <v>16347</v>
      </c>
      <c r="G59" s="27">
        <v>16578.400000000001</v>
      </c>
      <c r="H59" s="28">
        <v>16497.400000000001</v>
      </c>
      <c r="I59" s="27">
        <v>16708.599999999999</v>
      </c>
      <c r="J59" s="28">
        <v>16657.900000000001</v>
      </c>
      <c r="K59" s="27">
        <v>16921.5</v>
      </c>
      <c r="L59" s="65"/>
    </row>
    <row r="60" spans="1:12" ht="18" customHeight="1" x14ac:dyDescent="0.2">
      <c r="A60" s="23" t="s">
        <v>26</v>
      </c>
      <c r="B60" s="24" t="s">
        <v>55</v>
      </c>
      <c r="C60" s="28">
        <v>210</v>
      </c>
      <c r="D60" s="55">
        <v>0</v>
      </c>
      <c r="E60" s="26">
        <v>0</v>
      </c>
      <c r="F60" s="25">
        <v>0</v>
      </c>
      <c r="G60" s="27">
        <v>0</v>
      </c>
      <c r="H60" s="28">
        <v>0</v>
      </c>
      <c r="I60" s="27">
        <v>0</v>
      </c>
      <c r="J60" s="28">
        <v>0</v>
      </c>
      <c r="K60" s="27">
        <v>0</v>
      </c>
      <c r="L60" s="65"/>
    </row>
    <row r="61" spans="1:12" ht="46.5" customHeight="1" x14ac:dyDescent="0.2">
      <c r="A61" s="23" t="s">
        <v>27</v>
      </c>
      <c r="B61" s="24" t="s">
        <v>55</v>
      </c>
      <c r="C61" s="28">
        <v>10245.6</v>
      </c>
      <c r="D61" s="55">
        <v>15505</v>
      </c>
      <c r="E61" s="26">
        <v>20000</v>
      </c>
      <c r="F61" s="25">
        <v>21000</v>
      </c>
      <c r="G61" s="27">
        <v>22000</v>
      </c>
      <c r="H61" s="28">
        <v>22000</v>
      </c>
      <c r="I61" s="27">
        <v>22000</v>
      </c>
      <c r="J61" s="28">
        <v>22000</v>
      </c>
      <c r="K61" s="27">
        <v>22000</v>
      </c>
      <c r="L61" s="65"/>
    </row>
    <row r="62" spans="1:12" ht="18" customHeight="1" x14ac:dyDescent="0.2">
      <c r="A62" s="23" t="s">
        <v>28</v>
      </c>
      <c r="B62" s="24" t="s">
        <v>55</v>
      </c>
      <c r="C62" s="28">
        <v>231425.4</v>
      </c>
      <c r="D62" s="55">
        <v>154231.9</v>
      </c>
      <c r="E62" s="26">
        <v>168214.5</v>
      </c>
      <c r="F62" s="25">
        <v>169896.6</v>
      </c>
      <c r="G62" s="27">
        <v>170133.1</v>
      </c>
      <c r="H62" s="28">
        <v>170348.79999999999</v>
      </c>
      <c r="I62" s="27">
        <v>170578.4</v>
      </c>
      <c r="J62" s="28">
        <v>170879.3</v>
      </c>
      <c r="K62" s="27">
        <v>171134.7</v>
      </c>
      <c r="L62" s="65"/>
    </row>
    <row r="63" spans="1:12" ht="21.75" customHeight="1" x14ac:dyDescent="0.2">
      <c r="A63" s="23" t="s">
        <v>29</v>
      </c>
      <c r="B63" s="24" t="s">
        <v>55</v>
      </c>
      <c r="C63" s="28">
        <v>428680.7</v>
      </c>
      <c r="D63" s="55">
        <v>432614.1</v>
      </c>
      <c r="E63" s="26">
        <v>434568.2</v>
      </c>
      <c r="F63" s="25">
        <v>435437.3</v>
      </c>
      <c r="G63" s="27">
        <v>438913.9</v>
      </c>
      <c r="H63" s="28">
        <v>436958.1</v>
      </c>
      <c r="I63" s="27">
        <v>439230.6</v>
      </c>
      <c r="J63" s="28">
        <v>437498.2</v>
      </c>
      <c r="K63" s="27">
        <v>441235.4</v>
      </c>
      <c r="L63" s="65"/>
    </row>
    <row r="64" spans="1:12" ht="18" customHeight="1" x14ac:dyDescent="0.2">
      <c r="A64" s="23" t="s">
        <v>30</v>
      </c>
      <c r="B64" s="24" t="s">
        <v>55</v>
      </c>
      <c r="C64" s="28">
        <v>3901.5</v>
      </c>
      <c r="D64" s="55">
        <v>2789.2</v>
      </c>
      <c r="E64" s="26">
        <v>2898.3</v>
      </c>
      <c r="F64" s="25">
        <v>2901.1</v>
      </c>
      <c r="G64" s="27">
        <v>2954.7</v>
      </c>
      <c r="H64" s="28">
        <v>2937.4</v>
      </c>
      <c r="I64" s="27">
        <v>2983.6</v>
      </c>
      <c r="J64" s="28">
        <v>3004</v>
      </c>
      <c r="K64" s="27">
        <v>3029.6</v>
      </c>
      <c r="L64" s="65"/>
    </row>
    <row r="65" spans="1:21" ht="21" customHeight="1" x14ac:dyDescent="0.2">
      <c r="A65" s="23" t="s">
        <v>31</v>
      </c>
      <c r="B65" s="24" t="s">
        <v>55</v>
      </c>
      <c r="C65" s="28">
        <v>0</v>
      </c>
      <c r="D65" s="55">
        <v>0</v>
      </c>
      <c r="E65" s="26">
        <v>0</v>
      </c>
      <c r="F65" s="25">
        <v>0</v>
      </c>
      <c r="G65" s="27">
        <v>0</v>
      </c>
      <c r="H65" s="28">
        <v>0</v>
      </c>
      <c r="I65" s="27">
        <v>0</v>
      </c>
      <c r="J65" s="28">
        <v>0</v>
      </c>
      <c r="K65" s="27">
        <v>0</v>
      </c>
      <c r="L65" s="65"/>
    </row>
    <row r="66" spans="1:21" ht="18" customHeight="1" x14ac:dyDescent="0.2">
      <c r="A66" s="23" t="s">
        <v>32</v>
      </c>
      <c r="B66" s="24" t="s">
        <v>55</v>
      </c>
      <c r="C66" s="28">
        <v>67451.7</v>
      </c>
      <c r="D66" s="55">
        <v>72465.2</v>
      </c>
      <c r="E66" s="26">
        <v>72964.399999999994</v>
      </c>
      <c r="F66" s="25">
        <v>73364.100000000006</v>
      </c>
      <c r="G66" s="27">
        <v>73978.3</v>
      </c>
      <c r="H66" s="28">
        <v>73794.399999999994</v>
      </c>
      <c r="I66" s="27">
        <v>74001.5</v>
      </c>
      <c r="J66" s="28">
        <v>74468.7</v>
      </c>
      <c r="K66" s="27">
        <v>74798.100000000006</v>
      </c>
      <c r="L66" s="65"/>
    </row>
    <row r="67" spans="1:21" s="9" customFormat="1" ht="22.5" customHeight="1" x14ac:dyDescent="0.2">
      <c r="A67" s="53" t="s">
        <v>56</v>
      </c>
      <c r="B67" s="24" t="s">
        <v>55</v>
      </c>
      <c r="C67" s="93">
        <f t="shared" ref="C67:K67" si="7">SUM(C71:C81)</f>
        <v>1132298.9500000002</v>
      </c>
      <c r="D67" s="93">
        <f t="shared" si="7"/>
        <v>1299461.5999999999</v>
      </c>
      <c r="E67" s="93">
        <f t="shared" si="7"/>
        <v>1308825</v>
      </c>
      <c r="F67" s="93">
        <f t="shared" si="7"/>
        <v>1314172.8999999999</v>
      </c>
      <c r="G67" s="93">
        <f t="shared" si="7"/>
        <v>1318716.6000000001</v>
      </c>
      <c r="H67" s="93">
        <f t="shared" si="7"/>
        <v>1321816.2000000002</v>
      </c>
      <c r="I67" s="93">
        <f t="shared" si="7"/>
        <v>1325351.8999999999</v>
      </c>
      <c r="J67" s="93">
        <f t="shared" si="7"/>
        <v>1329312.4999999998</v>
      </c>
      <c r="K67" s="93">
        <f t="shared" si="7"/>
        <v>1333861.6000000001</v>
      </c>
      <c r="L67" s="65"/>
    </row>
    <row r="68" spans="1:21" s="9" customFormat="1" ht="22.5" customHeight="1" x14ac:dyDescent="0.2">
      <c r="A68" s="23" t="s">
        <v>34</v>
      </c>
      <c r="B68" s="24"/>
      <c r="C68" s="94"/>
      <c r="D68" s="93"/>
      <c r="E68" s="95"/>
      <c r="F68" s="96"/>
      <c r="G68" s="97"/>
      <c r="H68" s="94"/>
      <c r="I68" s="97"/>
      <c r="J68" s="94"/>
      <c r="K68" s="97"/>
      <c r="L68" s="65"/>
    </row>
    <row r="69" spans="1:21" s="9" customFormat="1" ht="29.25" customHeight="1" x14ac:dyDescent="0.2">
      <c r="A69" s="60" t="s">
        <v>57</v>
      </c>
      <c r="B69" s="24" t="s">
        <v>55</v>
      </c>
      <c r="C69" s="28">
        <v>1113.5999999999999</v>
      </c>
      <c r="D69" s="55">
        <v>4957.2</v>
      </c>
      <c r="E69" s="26">
        <v>6454.8</v>
      </c>
      <c r="F69" s="25">
        <v>7128</v>
      </c>
      <c r="G69" s="27">
        <v>7644</v>
      </c>
      <c r="H69" s="28">
        <v>7686</v>
      </c>
      <c r="I69" s="27">
        <v>8214</v>
      </c>
      <c r="J69" s="28">
        <v>8302.7999999999993</v>
      </c>
      <c r="K69" s="27">
        <v>9120</v>
      </c>
      <c r="L69" s="65"/>
      <c r="U69" s="9">
        <f t="shared" ref="M69:U69" si="8">K69/K26/12</f>
        <v>19</v>
      </c>
    </row>
    <row r="70" spans="1:21" ht="24.75" customHeight="1" x14ac:dyDescent="0.2">
      <c r="A70" s="23" t="s">
        <v>58</v>
      </c>
      <c r="B70" s="24"/>
      <c r="C70" s="80"/>
      <c r="D70" s="76"/>
      <c r="E70" s="77"/>
      <c r="F70" s="78"/>
      <c r="G70" s="79"/>
      <c r="H70" s="80"/>
      <c r="I70" s="79"/>
      <c r="J70" s="80"/>
      <c r="K70" s="79"/>
      <c r="L70" s="65"/>
    </row>
    <row r="71" spans="1:21" ht="23.25" customHeight="1" x14ac:dyDescent="0.2">
      <c r="A71" s="23" t="s">
        <v>22</v>
      </c>
      <c r="B71" s="24" t="s">
        <v>55</v>
      </c>
      <c r="C71" s="28">
        <v>108132.2</v>
      </c>
      <c r="D71" s="55">
        <v>195073</v>
      </c>
      <c r="E71" s="26">
        <v>198524</v>
      </c>
      <c r="F71" s="25">
        <v>199876.4</v>
      </c>
      <c r="G71" s="27">
        <v>200497.2</v>
      </c>
      <c r="H71" s="28">
        <v>201049.5</v>
      </c>
      <c r="I71" s="27">
        <v>201587.4</v>
      </c>
      <c r="J71" s="28">
        <v>201947.2</v>
      </c>
      <c r="K71" s="27">
        <v>202254</v>
      </c>
      <c r="L71" s="65"/>
    </row>
    <row r="72" spans="1:21" ht="20.25" customHeight="1" x14ac:dyDescent="0.2">
      <c r="A72" s="23" t="s">
        <v>23</v>
      </c>
      <c r="B72" s="24" t="s">
        <v>55</v>
      </c>
      <c r="C72" s="28">
        <v>194683</v>
      </c>
      <c r="D72" s="55">
        <v>249570.5</v>
      </c>
      <c r="E72" s="26">
        <v>251020.4</v>
      </c>
      <c r="F72" s="25">
        <v>252147.8</v>
      </c>
      <c r="G72" s="27">
        <v>252876.3</v>
      </c>
      <c r="H72" s="28">
        <v>253487</v>
      </c>
      <c r="I72" s="27">
        <v>254271.9</v>
      </c>
      <c r="J72" s="28">
        <v>254678.9</v>
      </c>
      <c r="K72" s="27">
        <v>255003.7</v>
      </c>
      <c r="L72" s="65"/>
    </row>
    <row r="73" spans="1:21" ht="17.25" customHeight="1" x14ac:dyDescent="0.2">
      <c r="A73" s="23" t="s">
        <v>24</v>
      </c>
      <c r="B73" s="24" t="s">
        <v>55</v>
      </c>
      <c r="C73" s="28">
        <v>0</v>
      </c>
      <c r="D73" s="55">
        <v>0</v>
      </c>
      <c r="E73" s="26">
        <v>0</v>
      </c>
      <c r="F73" s="25">
        <v>0</v>
      </c>
      <c r="G73" s="27">
        <v>0</v>
      </c>
      <c r="H73" s="28">
        <v>0</v>
      </c>
      <c r="I73" s="27">
        <v>0</v>
      </c>
      <c r="J73" s="28">
        <v>0</v>
      </c>
      <c r="K73" s="27">
        <v>0</v>
      </c>
      <c r="L73" s="65"/>
    </row>
    <row r="74" spans="1:21" ht="17.25" customHeight="1" x14ac:dyDescent="0.2">
      <c r="A74" s="23" t="s">
        <v>25</v>
      </c>
      <c r="B74" s="24" t="s">
        <v>55</v>
      </c>
      <c r="C74" s="28">
        <v>1132.5</v>
      </c>
      <c r="D74" s="55">
        <v>1203.4000000000001</v>
      </c>
      <c r="E74" s="26">
        <v>1205.8</v>
      </c>
      <c r="F74" s="25">
        <v>1210.0999999999999</v>
      </c>
      <c r="G74" s="27">
        <v>1214.5999999999999</v>
      </c>
      <c r="H74" s="28">
        <v>1218.9000000000001</v>
      </c>
      <c r="I74" s="27">
        <v>1220.4000000000001</v>
      </c>
      <c r="J74" s="28">
        <v>1223.9000000000001</v>
      </c>
      <c r="K74" s="27">
        <v>1225.7</v>
      </c>
      <c r="L74" s="65"/>
    </row>
    <row r="75" spans="1:21" ht="17.25" customHeight="1" x14ac:dyDescent="0.2">
      <c r="A75" s="23" t="s">
        <v>26</v>
      </c>
      <c r="B75" s="24" t="s">
        <v>55</v>
      </c>
      <c r="C75" s="28">
        <v>0</v>
      </c>
      <c r="D75" s="55">
        <v>0</v>
      </c>
      <c r="E75" s="26">
        <v>0</v>
      </c>
      <c r="F75" s="25">
        <v>0</v>
      </c>
      <c r="G75" s="27">
        <v>0</v>
      </c>
      <c r="H75" s="28">
        <v>0</v>
      </c>
      <c r="I75" s="27">
        <v>0</v>
      </c>
      <c r="J75" s="28">
        <v>0</v>
      </c>
      <c r="K75" s="27">
        <v>0</v>
      </c>
      <c r="L75" s="65"/>
    </row>
    <row r="76" spans="1:21" ht="44.25" customHeight="1" x14ac:dyDescent="0.2">
      <c r="A76" s="23" t="s">
        <v>27</v>
      </c>
      <c r="B76" s="24" t="s">
        <v>55</v>
      </c>
      <c r="C76" s="28">
        <v>19121.45</v>
      </c>
      <c r="D76" s="55">
        <v>15505</v>
      </c>
      <c r="E76" s="26">
        <v>16254.7</v>
      </c>
      <c r="F76" s="25">
        <v>16547.099999999999</v>
      </c>
      <c r="G76" s="27">
        <v>16987.2</v>
      </c>
      <c r="H76" s="28">
        <v>17321.5</v>
      </c>
      <c r="I76" s="27">
        <v>17648.599999999999</v>
      </c>
      <c r="J76" s="28">
        <v>17997</v>
      </c>
      <c r="K76" s="27">
        <v>18321.8</v>
      </c>
      <c r="L76" s="65"/>
    </row>
    <row r="77" spans="1:21" ht="17.25" customHeight="1" x14ac:dyDescent="0.2">
      <c r="A77" s="23" t="s">
        <v>28</v>
      </c>
      <c r="B77" s="24" t="s">
        <v>55</v>
      </c>
      <c r="C77" s="28">
        <v>9807.4</v>
      </c>
      <c r="D77" s="55">
        <v>11024.6</v>
      </c>
      <c r="E77" s="26">
        <v>11876.2</v>
      </c>
      <c r="F77" s="25">
        <v>11978.4</v>
      </c>
      <c r="G77" s="27">
        <v>12098.1</v>
      </c>
      <c r="H77" s="28">
        <v>12194.8</v>
      </c>
      <c r="I77" s="27">
        <v>12305.2</v>
      </c>
      <c r="J77" s="28">
        <v>12547.6</v>
      </c>
      <c r="K77" s="27">
        <v>12778.9</v>
      </c>
      <c r="L77" s="65"/>
    </row>
    <row r="78" spans="1:21" ht="24" customHeight="1" x14ac:dyDescent="0.2">
      <c r="A78" s="23" t="s">
        <v>29</v>
      </c>
      <c r="B78" s="24" t="s">
        <v>55</v>
      </c>
      <c r="C78" s="28">
        <v>741021.5</v>
      </c>
      <c r="D78" s="55">
        <v>768497.2</v>
      </c>
      <c r="E78" s="26">
        <v>770564.4</v>
      </c>
      <c r="F78" s="25">
        <v>772891.3</v>
      </c>
      <c r="G78" s="27">
        <v>774958.9</v>
      </c>
      <c r="H78" s="28">
        <v>775823.4</v>
      </c>
      <c r="I78" s="27">
        <v>777054.8</v>
      </c>
      <c r="J78" s="28">
        <v>779148.7</v>
      </c>
      <c r="K78" s="27">
        <v>781954.3</v>
      </c>
      <c r="L78" s="65"/>
    </row>
    <row r="79" spans="1:21" ht="17.25" customHeight="1" x14ac:dyDescent="0.2">
      <c r="A79" s="23" t="s">
        <v>30</v>
      </c>
      <c r="B79" s="24" t="s">
        <v>55</v>
      </c>
      <c r="C79" s="28">
        <v>18402.099999999999</v>
      </c>
      <c r="D79" s="55">
        <v>18354.099999999999</v>
      </c>
      <c r="E79" s="26">
        <v>18547.2</v>
      </c>
      <c r="F79" s="25">
        <v>18607.400000000001</v>
      </c>
      <c r="G79" s="27">
        <v>18794.8</v>
      </c>
      <c r="H79" s="28">
        <v>18901.599999999999</v>
      </c>
      <c r="I79" s="27">
        <v>19103.5</v>
      </c>
      <c r="J79" s="28">
        <v>19216.7</v>
      </c>
      <c r="K79" s="27">
        <v>19454.2</v>
      </c>
      <c r="L79" s="65"/>
    </row>
    <row r="80" spans="1:21" ht="27.75" customHeight="1" x14ac:dyDescent="0.2">
      <c r="A80" s="23" t="s">
        <v>31</v>
      </c>
      <c r="B80" s="24" t="s">
        <v>55</v>
      </c>
      <c r="C80" s="28">
        <v>3874.1</v>
      </c>
      <c r="D80" s="55">
        <v>3915.4</v>
      </c>
      <c r="E80" s="26">
        <v>4054.2</v>
      </c>
      <c r="F80" s="25">
        <v>4098.7</v>
      </c>
      <c r="G80" s="27">
        <v>4187.1000000000004</v>
      </c>
      <c r="H80" s="28">
        <v>4267.3999999999996</v>
      </c>
      <c r="I80" s="27">
        <v>4315.7</v>
      </c>
      <c r="J80" s="28">
        <v>4498.1000000000004</v>
      </c>
      <c r="K80" s="27">
        <v>4567.2</v>
      </c>
      <c r="L80" s="65"/>
    </row>
    <row r="81" spans="1:12" ht="17.25" customHeight="1" x14ac:dyDescent="0.2">
      <c r="A81" s="23" t="s">
        <v>32</v>
      </c>
      <c r="B81" s="24" t="s">
        <v>55</v>
      </c>
      <c r="C81" s="28">
        <v>36124.699999999997</v>
      </c>
      <c r="D81" s="55">
        <v>36318.400000000001</v>
      </c>
      <c r="E81" s="26">
        <v>36778.1</v>
      </c>
      <c r="F81" s="25">
        <v>36815.699999999997</v>
      </c>
      <c r="G81" s="27">
        <v>37102.400000000001</v>
      </c>
      <c r="H81" s="28">
        <v>37552.1</v>
      </c>
      <c r="I81" s="27">
        <v>37844.400000000001</v>
      </c>
      <c r="J81" s="28">
        <v>38054.400000000001</v>
      </c>
      <c r="K81" s="27">
        <v>38301.800000000003</v>
      </c>
      <c r="L81" s="65"/>
    </row>
    <row r="82" spans="1:12" s="9" customFormat="1" ht="22.5" customHeight="1" x14ac:dyDescent="0.2">
      <c r="A82" s="53" t="s">
        <v>59</v>
      </c>
      <c r="B82" s="24" t="s">
        <v>55</v>
      </c>
      <c r="C82" s="28">
        <v>3006.23</v>
      </c>
      <c r="D82" s="55">
        <v>3578.6</v>
      </c>
      <c r="E82" s="26">
        <v>3699.4</v>
      </c>
      <c r="F82" s="25">
        <v>3736.3</v>
      </c>
      <c r="G82" s="27">
        <v>3873.7</v>
      </c>
      <c r="H82" s="28">
        <v>3912.43</v>
      </c>
      <c r="I82" s="27">
        <v>4027.6</v>
      </c>
      <c r="J82" s="28">
        <v>4154.1000000000004</v>
      </c>
      <c r="K82" s="27">
        <v>4267.2</v>
      </c>
      <c r="L82" s="65"/>
    </row>
    <row r="83" spans="1:12" s="9" customFormat="1" ht="22.5" customHeight="1" x14ac:dyDescent="0.2">
      <c r="A83" s="98" t="s">
        <v>60</v>
      </c>
      <c r="B83" s="34" t="s">
        <v>55</v>
      </c>
      <c r="C83" s="99">
        <v>73581</v>
      </c>
      <c r="D83" s="100">
        <v>73721.399999999994</v>
      </c>
      <c r="E83" s="101">
        <v>73987.199999999997</v>
      </c>
      <c r="F83" s="102">
        <v>74201.399999999994</v>
      </c>
      <c r="G83" s="103">
        <v>74412.7</v>
      </c>
      <c r="H83" s="99">
        <v>74624.3</v>
      </c>
      <c r="I83" s="103">
        <v>74815.7</v>
      </c>
      <c r="J83" s="99">
        <v>75111.399999999994</v>
      </c>
      <c r="K83" s="103">
        <v>75364.899999999994</v>
      </c>
      <c r="L83" s="65"/>
    </row>
    <row r="84" spans="1:12" s="9" customFormat="1" ht="19.5" customHeight="1" x14ac:dyDescent="0.2">
      <c r="A84" s="104" t="s">
        <v>61</v>
      </c>
      <c r="B84" s="105" t="s">
        <v>55</v>
      </c>
      <c r="C84" s="35">
        <v>77158.100000000006</v>
      </c>
      <c r="D84" s="106">
        <v>113648.4</v>
      </c>
      <c r="E84" s="37">
        <v>130465.2</v>
      </c>
      <c r="F84" s="36">
        <v>142992</v>
      </c>
      <c r="G84" s="38">
        <v>145891.20000000001</v>
      </c>
      <c r="H84" s="35">
        <v>141202.79999999999</v>
      </c>
      <c r="I84" s="38">
        <v>146298</v>
      </c>
      <c r="J84" s="35">
        <v>140923.20000000001</v>
      </c>
      <c r="K84" s="38">
        <v>148656</v>
      </c>
      <c r="L84" s="65"/>
    </row>
    <row r="85" spans="1:12" ht="28.5" customHeight="1" x14ac:dyDescent="0.2">
      <c r="A85" s="87" t="s">
        <v>62</v>
      </c>
      <c r="B85" s="40" t="s">
        <v>53</v>
      </c>
      <c r="C85" s="88">
        <f t="shared" ref="C85:K85" si="9">C86+C87+C90+C91</f>
        <v>850960.03</v>
      </c>
      <c r="D85" s="88">
        <f t="shared" si="9"/>
        <v>1028951.7</v>
      </c>
      <c r="E85" s="89">
        <f t="shared" si="9"/>
        <v>1125218.3</v>
      </c>
      <c r="F85" s="90">
        <f t="shared" si="9"/>
        <v>1133303.8999999999</v>
      </c>
      <c r="G85" s="90">
        <f t="shared" si="9"/>
        <v>1142323.5</v>
      </c>
      <c r="H85" s="107">
        <f t="shared" si="9"/>
        <v>1148547.0999999999</v>
      </c>
      <c r="I85" s="107">
        <f t="shared" si="9"/>
        <v>1156645.3</v>
      </c>
      <c r="J85" s="107">
        <f t="shared" si="9"/>
        <v>1162444.3</v>
      </c>
      <c r="K85" s="107">
        <f t="shared" si="9"/>
        <v>1168235.7</v>
      </c>
      <c r="L85" s="65"/>
    </row>
    <row r="86" spans="1:12" ht="42.75" customHeight="1" x14ac:dyDescent="0.2">
      <c r="A86" s="108" t="s">
        <v>63</v>
      </c>
      <c r="B86" s="24" t="s">
        <v>55</v>
      </c>
      <c r="C86" s="28">
        <v>462824.6</v>
      </c>
      <c r="D86" s="55">
        <v>572458.19999999995</v>
      </c>
      <c r="E86" s="26">
        <v>618201.4</v>
      </c>
      <c r="F86" s="25">
        <v>623114.69999999995</v>
      </c>
      <c r="G86" s="27">
        <v>625874</v>
      </c>
      <c r="H86" s="28">
        <v>627197.30000000005</v>
      </c>
      <c r="I86" s="28">
        <v>630021</v>
      </c>
      <c r="J86" s="28">
        <v>632468.1</v>
      </c>
      <c r="K86" s="28">
        <v>635778.4</v>
      </c>
      <c r="L86" s="65"/>
    </row>
    <row r="87" spans="1:12" ht="24" customHeight="1" x14ac:dyDescent="0.2">
      <c r="A87" s="108" t="s">
        <v>64</v>
      </c>
      <c r="B87" s="24" t="s">
        <v>55</v>
      </c>
      <c r="C87" s="28">
        <v>311568.2</v>
      </c>
      <c r="D87" s="55">
        <v>375157.6</v>
      </c>
      <c r="E87" s="26">
        <v>423758.1</v>
      </c>
      <c r="F87" s="25">
        <v>426237.5</v>
      </c>
      <c r="G87" s="27">
        <v>431897.1</v>
      </c>
      <c r="H87" s="28">
        <v>436214.6</v>
      </c>
      <c r="I87" s="28">
        <v>440895.4</v>
      </c>
      <c r="J87" s="28">
        <v>443952.7</v>
      </c>
      <c r="K87" s="28">
        <v>446213.4</v>
      </c>
      <c r="L87" s="65"/>
    </row>
    <row r="88" spans="1:12" ht="11.25" customHeight="1" x14ac:dyDescent="0.2">
      <c r="A88" s="29" t="s">
        <v>34</v>
      </c>
      <c r="B88" s="24"/>
      <c r="C88" s="28"/>
      <c r="D88" s="55"/>
      <c r="E88" s="26"/>
      <c r="F88" s="25"/>
      <c r="G88" s="27"/>
      <c r="H88" s="28"/>
      <c r="I88" s="28"/>
      <c r="J88" s="28"/>
      <c r="K88" s="28"/>
      <c r="L88" s="65"/>
    </row>
    <row r="89" spans="1:12" ht="29.25" customHeight="1" x14ac:dyDescent="0.2">
      <c r="A89" s="60" t="s">
        <v>65</v>
      </c>
      <c r="B89" s="24" t="s">
        <v>55</v>
      </c>
      <c r="C89" s="28">
        <v>1113.5999999999999</v>
      </c>
      <c r="D89" s="55">
        <v>4957.2</v>
      </c>
      <c r="E89" s="26">
        <v>6454.8</v>
      </c>
      <c r="F89" s="25">
        <v>7128</v>
      </c>
      <c r="G89" s="27">
        <v>7644</v>
      </c>
      <c r="H89" s="28">
        <v>7686</v>
      </c>
      <c r="I89" s="28">
        <v>8214</v>
      </c>
      <c r="J89" s="28">
        <v>8302.7999999999993</v>
      </c>
      <c r="K89" s="28">
        <v>9120</v>
      </c>
      <c r="L89" s="65"/>
    </row>
    <row r="90" spans="1:12" ht="22.5" customHeight="1" x14ac:dyDescent="0.2">
      <c r="A90" s="109" t="s">
        <v>66</v>
      </c>
      <c r="B90" s="24" t="s">
        <v>55</v>
      </c>
      <c r="C90" s="28">
        <v>3006.23</v>
      </c>
      <c r="D90" s="55">
        <v>3010.5</v>
      </c>
      <c r="E90" s="26">
        <v>3012.7</v>
      </c>
      <c r="F90" s="25">
        <v>3015.9</v>
      </c>
      <c r="G90" s="27">
        <v>3018.2</v>
      </c>
      <c r="H90" s="28">
        <v>3020.5</v>
      </c>
      <c r="I90" s="28">
        <v>3022.8</v>
      </c>
      <c r="J90" s="28">
        <v>3025.1</v>
      </c>
      <c r="K90" s="28">
        <v>3028.2</v>
      </c>
      <c r="L90" s="65"/>
    </row>
    <row r="91" spans="1:12" ht="22.5" customHeight="1" x14ac:dyDescent="0.2">
      <c r="A91" s="110" t="s">
        <v>67</v>
      </c>
      <c r="B91" s="34" t="s">
        <v>55</v>
      </c>
      <c r="C91" s="99">
        <v>73561</v>
      </c>
      <c r="D91" s="100">
        <v>78325.399999999994</v>
      </c>
      <c r="E91" s="101">
        <v>80246.100000000006</v>
      </c>
      <c r="F91" s="102">
        <v>80935.8</v>
      </c>
      <c r="G91" s="103">
        <v>81534.2</v>
      </c>
      <c r="H91" s="99">
        <v>82114.7</v>
      </c>
      <c r="I91" s="99">
        <v>82706.100000000006</v>
      </c>
      <c r="J91" s="99">
        <v>82998.399999999994</v>
      </c>
      <c r="K91" s="99">
        <v>83215.7</v>
      </c>
      <c r="L91" s="65"/>
    </row>
    <row r="92" spans="1:12" ht="30" customHeight="1" x14ac:dyDescent="0.2">
      <c r="A92" s="104" t="s">
        <v>68</v>
      </c>
      <c r="B92" s="34" t="s">
        <v>55</v>
      </c>
      <c r="C92" s="35">
        <v>77158.100000000006</v>
      </c>
      <c r="D92" s="106">
        <v>113648.4</v>
      </c>
      <c r="E92" s="37">
        <v>130465.2</v>
      </c>
      <c r="F92" s="36">
        <v>142992</v>
      </c>
      <c r="G92" s="38">
        <v>145891.20000000001</v>
      </c>
      <c r="H92" s="35">
        <v>141202.79999999999</v>
      </c>
      <c r="I92" s="35">
        <v>146298</v>
      </c>
      <c r="J92" s="35">
        <v>140923.20000000001</v>
      </c>
      <c r="K92" s="35">
        <v>148656</v>
      </c>
      <c r="L92" s="65"/>
    </row>
    <row r="93" spans="1:12" ht="27" customHeight="1" x14ac:dyDescent="0.2">
      <c r="A93" s="39" t="s">
        <v>69</v>
      </c>
      <c r="B93" s="40" t="s">
        <v>55</v>
      </c>
      <c r="C93" s="41">
        <f t="shared" ref="C93:K93" si="10">C95+C96+C99+C100</f>
        <v>28025.21</v>
      </c>
      <c r="D93" s="41">
        <f t="shared" si="10"/>
        <v>39755</v>
      </c>
      <c r="E93" s="42">
        <f t="shared" si="10"/>
        <v>30054</v>
      </c>
      <c r="F93" s="43">
        <f t="shared" si="10"/>
        <v>30962</v>
      </c>
      <c r="G93" s="43">
        <f t="shared" si="10"/>
        <v>32026</v>
      </c>
      <c r="H93" s="111">
        <f t="shared" si="10"/>
        <v>35258</v>
      </c>
      <c r="I93" s="111">
        <f t="shared" si="10"/>
        <v>40529</v>
      </c>
      <c r="J93" s="111">
        <f t="shared" si="10"/>
        <v>39199</v>
      </c>
      <c r="K93" s="111">
        <f t="shared" si="10"/>
        <v>40028</v>
      </c>
      <c r="L93" s="65"/>
    </row>
    <row r="94" spans="1:12" ht="15" customHeight="1" x14ac:dyDescent="0.2">
      <c r="A94" s="29" t="s">
        <v>70</v>
      </c>
      <c r="B94" s="24"/>
      <c r="C94" s="112"/>
      <c r="D94" s="113"/>
      <c r="E94" s="114"/>
      <c r="F94" s="115"/>
      <c r="G94" s="116"/>
      <c r="H94" s="112"/>
      <c r="I94" s="112"/>
      <c r="J94" s="112"/>
      <c r="K94" s="112"/>
      <c r="L94" s="65"/>
    </row>
    <row r="95" spans="1:12" ht="40.5" customHeight="1" x14ac:dyDescent="0.2">
      <c r="A95" s="53" t="s">
        <v>71</v>
      </c>
      <c r="B95" s="24" t="s">
        <v>55</v>
      </c>
      <c r="C95" s="117">
        <v>20474</v>
      </c>
      <c r="D95" s="55">
        <v>31809</v>
      </c>
      <c r="E95" s="26">
        <v>24741</v>
      </c>
      <c r="F95" s="25">
        <v>25101</v>
      </c>
      <c r="G95" s="27">
        <v>25478</v>
      </c>
      <c r="H95" s="28">
        <v>25978</v>
      </c>
      <c r="I95" s="28">
        <v>30451</v>
      </c>
      <c r="J95" s="28">
        <v>32054</v>
      </c>
      <c r="K95" s="28">
        <v>32289</v>
      </c>
      <c r="L95" s="65"/>
    </row>
    <row r="96" spans="1:12" ht="19.5" customHeight="1" x14ac:dyDescent="0.2">
      <c r="A96" s="108" t="s">
        <v>72</v>
      </c>
      <c r="B96" s="24" t="s">
        <v>55</v>
      </c>
      <c r="C96" s="117">
        <v>3506.21</v>
      </c>
      <c r="D96" s="55">
        <v>2546</v>
      </c>
      <c r="E96" s="26">
        <v>1978</v>
      </c>
      <c r="F96" s="25">
        <v>2056</v>
      </c>
      <c r="G96" s="27">
        <v>2114</v>
      </c>
      <c r="H96" s="28">
        <v>4156</v>
      </c>
      <c r="I96" s="28">
        <v>4389</v>
      </c>
      <c r="J96" s="28">
        <v>1978</v>
      </c>
      <c r="K96" s="28">
        <v>2111</v>
      </c>
      <c r="L96" s="65"/>
    </row>
    <row r="97" spans="1:12" ht="14.25" customHeight="1" x14ac:dyDescent="0.2">
      <c r="A97" s="29" t="s">
        <v>34</v>
      </c>
      <c r="B97" s="24"/>
      <c r="C97" s="117"/>
      <c r="D97" s="55"/>
      <c r="E97" s="26"/>
      <c r="F97" s="25"/>
      <c r="G97" s="27"/>
      <c r="H97" s="28"/>
      <c r="I97" s="28"/>
      <c r="J97" s="28"/>
      <c r="K97" s="28"/>
      <c r="L97" s="65"/>
    </row>
    <row r="98" spans="1:12" ht="29.25" customHeight="1" x14ac:dyDescent="0.2">
      <c r="A98" s="60" t="s">
        <v>73</v>
      </c>
      <c r="B98" s="24" t="s">
        <v>55</v>
      </c>
      <c r="C98" s="117">
        <v>12</v>
      </c>
      <c r="D98" s="55">
        <v>500</v>
      </c>
      <c r="E98" s="26">
        <v>1750</v>
      </c>
      <c r="F98" s="25">
        <v>750</v>
      </c>
      <c r="G98" s="27">
        <v>750</v>
      </c>
      <c r="H98" s="28">
        <v>1000</v>
      </c>
      <c r="I98" s="28">
        <v>1000</v>
      </c>
      <c r="J98" s="28">
        <v>1250</v>
      </c>
      <c r="K98" s="28">
        <v>1250</v>
      </c>
      <c r="L98" s="65"/>
    </row>
    <row r="99" spans="1:12" ht="22.5" customHeight="1" x14ac:dyDescent="0.2">
      <c r="A99" s="109" t="s">
        <v>74</v>
      </c>
      <c r="B99" s="24" t="s">
        <v>55</v>
      </c>
      <c r="C99" s="117">
        <v>1445</v>
      </c>
      <c r="D99" s="55">
        <v>3600</v>
      </c>
      <c r="E99" s="26">
        <v>1235</v>
      </c>
      <c r="F99" s="25">
        <v>1480</v>
      </c>
      <c r="G99" s="27">
        <v>1847</v>
      </c>
      <c r="H99" s="28">
        <v>2024</v>
      </c>
      <c r="I99" s="28">
        <v>2289</v>
      </c>
      <c r="J99" s="28">
        <v>2487</v>
      </c>
      <c r="K99" s="28">
        <v>2687</v>
      </c>
      <c r="L99" s="65"/>
    </row>
    <row r="100" spans="1:12" ht="22.5" customHeight="1" x14ac:dyDescent="0.2">
      <c r="A100" s="118" t="s">
        <v>75</v>
      </c>
      <c r="B100" s="34" t="s">
        <v>55</v>
      </c>
      <c r="C100" s="119">
        <v>2600</v>
      </c>
      <c r="D100" s="106">
        <v>1800</v>
      </c>
      <c r="E100" s="37">
        <v>2100</v>
      </c>
      <c r="F100" s="36">
        <v>2325</v>
      </c>
      <c r="G100" s="38">
        <v>2587</v>
      </c>
      <c r="H100" s="35">
        <v>3100</v>
      </c>
      <c r="I100" s="35">
        <v>3400</v>
      </c>
      <c r="J100" s="35">
        <v>2680</v>
      </c>
      <c r="K100" s="35">
        <v>2941</v>
      </c>
      <c r="L100" s="65"/>
    </row>
    <row r="101" spans="1:12" ht="19.5" customHeight="1" x14ac:dyDescent="0.2">
      <c r="A101" s="104" t="s">
        <v>76</v>
      </c>
      <c r="B101" s="34" t="s">
        <v>55</v>
      </c>
      <c r="C101" s="120">
        <v>0</v>
      </c>
      <c r="D101" s="121">
        <v>2800</v>
      </c>
      <c r="E101" s="122">
        <v>5750</v>
      </c>
      <c r="F101" s="123">
        <v>2750</v>
      </c>
      <c r="G101" s="124">
        <v>2750</v>
      </c>
      <c r="H101" s="125">
        <v>1500</v>
      </c>
      <c r="I101" s="125">
        <v>1500</v>
      </c>
      <c r="J101" s="125">
        <v>1750</v>
      </c>
      <c r="K101" s="125">
        <v>1750</v>
      </c>
      <c r="L101" s="65"/>
    </row>
    <row r="102" spans="1:12" ht="28.5" customHeight="1" x14ac:dyDescent="0.2">
      <c r="A102" s="39" t="s">
        <v>77</v>
      </c>
      <c r="B102" s="40" t="s">
        <v>55</v>
      </c>
      <c r="C102" s="41">
        <f t="shared" ref="C102:K102" si="11">SUM(C104,C105,C106,C107)</f>
        <v>473480.19999999995</v>
      </c>
      <c r="D102" s="41">
        <f t="shared" si="11"/>
        <v>527403.6</v>
      </c>
      <c r="E102" s="41">
        <f t="shared" si="11"/>
        <v>593472</v>
      </c>
      <c r="F102" s="41">
        <f t="shared" si="11"/>
        <v>628536</v>
      </c>
      <c r="G102" s="41">
        <f t="shared" si="11"/>
        <v>647330.4</v>
      </c>
      <c r="H102" s="41">
        <f t="shared" si="11"/>
        <v>670470.00000000012</v>
      </c>
      <c r="I102" s="41">
        <f t="shared" si="11"/>
        <v>678705.6</v>
      </c>
      <c r="J102" s="41">
        <f t="shared" si="11"/>
        <v>686863.2</v>
      </c>
      <c r="K102" s="41">
        <f t="shared" si="11"/>
        <v>696934.8</v>
      </c>
      <c r="L102" s="65"/>
    </row>
    <row r="103" spans="1:12" ht="15" customHeight="1" x14ac:dyDescent="0.2">
      <c r="A103" s="29" t="s">
        <v>70</v>
      </c>
      <c r="B103" s="24"/>
      <c r="C103" s="80"/>
      <c r="D103" s="76"/>
      <c r="E103" s="77"/>
      <c r="F103" s="78"/>
      <c r="G103" s="79"/>
      <c r="H103" s="80"/>
      <c r="I103" s="79"/>
      <c r="J103" s="80"/>
      <c r="K103" s="79"/>
      <c r="L103" s="65"/>
    </row>
    <row r="104" spans="1:12" ht="40.5" customHeight="1" x14ac:dyDescent="0.2">
      <c r="A104" s="108" t="s">
        <v>78</v>
      </c>
      <c r="B104" s="24" t="s">
        <v>55</v>
      </c>
      <c r="C104" s="28">
        <v>242486.39999999999</v>
      </c>
      <c r="D104" s="55">
        <v>266166</v>
      </c>
      <c r="E104" s="26">
        <v>303348</v>
      </c>
      <c r="F104" s="25">
        <v>320760</v>
      </c>
      <c r="G104" s="27">
        <v>330336</v>
      </c>
      <c r="H104" s="28">
        <v>344852.4</v>
      </c>
      <c r="I104" s="27">
        <v>348894</v>
      </c>
      <c r="J104" s="28">
        <v>352236</v>
      </c>
      <c r="K104" s="27">
        <v>358080</v>
      </c>
      <c r="L104" s="65"/>
    </row>
    <row r="105" spans="1:12" ht="25.5" customHeight="1" x14ac:dyDescent="0.2">
      <c r="A105" s="108" t="s">
        <v>79</v>
      </c>
      <c r="B105" s="24" t="s">
        <v>55</v>
      </c>
      <c r="C105" s="28">
        <v>229017.60000000001</v>
      </c>
      <c r="D105" s="55">
        <v>258480</v>
      </c>
      <c r="E105" s="26">
        <v>287298</v>
      </c>
      <c r="F105" s="25">
        <v>304710</v>
      </c>
      <c r="G105" s="27">
        <v>313848</v>
      </c>
      <c r="H105" s="28">
        <v>322344</v>
      </c>
      <c r="I105" s="27">
        <v>326502</v>
      </c>
      <c r="J105" s="28">
        <v>331284</v>
      </c>
      <c r="K105" s="27">
        <v>335462.40000000002</v>
      </c>
      <c r="L105" s="65"/>
    </row>
    <row r="106" spans="1:12" ht="25.5" customHeight="1" x14ac:dyDescent="0.2">
      <c r="A106" s="108" t="s">
        <v>80</v>
      </c>
      <c r="B106" s="24" t="s">
        <v>55</v>
      </c>
      <c r="C106" s="28">
        <v>226.6</v>
      </c>
      <c r="D106" s="55">
        <v>230.4</v>
      </c>
      <c r="E106" s="26">
        <v>252</v>
      </c>
      <c r="F106" s="25">
        <v>258</v>
      </c>
      <c r="G106" s="27">
        <v>260.39999999999998</v>
      </c>
      <c r="H106" s="28">
        <v>262.8</v>
      </c>
      <c r="I106" s="27">
        <v>267.60000000000002</v>
      </c>
      <c r="J106" s="28">
        <v>270</v>
      </c>
      <c r="K106" s="27">
        <v>272.39999999999998</v>
      </c>
      <c r="L106" s="65"/>
    </row>
    <row r="107" spans="1:12" ht="25.5" customHeight="1" x14ac:dyDescent="0.2">
      <c r="A107" s="126" t="s">
        <v>81</v>
      </c>
      <c r="B107" s="34" t="s">
        <v>55</v>
      </c>
      <c r="C107" s="35">
        <v>1749.6</v>
      </c>
      <c r="D107" s="106">
        <v>2527.1999999999998</v>
      </c>
      <c r="E107" s="37">
        <v>2574</v>
      </c>
      <c r="F107" s="36">
        <v>2808</v>
      </c>
      <c r="G107" s="38">
        <v>2886</v>
      </c>
      <c r="H107" s="35">
        <v>3010.8</v>
      </c>
      <c r="I107" s="38">
        <v>3042</v>
      </c>
      <c r="J107" s="35">
        <v>3073.2</v>
      </c>
      <c r="K107" s="38">
        <v>3120</v>
      </c>
      <c r="L107" s="65"/>
    </row>
    <row r="108" spans="1:12" ht="29.25" customHeight="1" x14ac:dyDescent="0.2">
      <c r="A108" s="127" t="s">
        <v>82</v>
      </c>
      <c r="B108" s="128" t="s">
        <v>83</v>
      </c>
      <c r="C108" s="35">
        <v>13400</v>
      </c>
      <c r="D108" s="80">
        <f t="shared" ref="D108:K108" si="12">IF((ISERROR(D104/D43/12*1000)),0,(D104/D43/12*1000))</f>
        <v>34282.071097372485</v>
      </c>
      <c r="E108" s="80">
        <f t="shared" si="12"/>
        <v>39192.248062015504</v>
      </c>
      <c r="F108" s="80">
        <f t="shared" si="12"/>
        <v>42160.883280757094</v>
      </c>
      <c r="G108" s="80">
        <f t="shared" si="12"/>
        <v>43079.812206572766</v>
      </c>
      <c r="H108" s="80">
        <f t="shared" si="12"/>
        <v>45185.062893081769</v>
      </c>
      <c r="I108" s="80">
        <f t="shared" si="12"/>
        <v>45358.034321372856</v>
      </c>
      <c r="J108" s="80">
        <f t="shared" si="12"/>
        <v>46080.062794348516</v>
      </c>
      <c r="K108" s="80">
        <f t="shared" si="12"/>
        <v>46407.465007776045</v>
      </c>
      <c r="L108" s="65"/>
    </row>
    <row r="109" spans="1:12" ht="29.25" customHeight="1" x14ac:dyDescent="0.2">
      <c r="A109" s="108" t="s">
        <v>84</v>
      </c>
      <c r="B109" s="129" t="s">
        <v>83</v>
      </c>
      <c r="C109" s="35">
        <v>12800</v>
      </c>
      <c r="D109" s="80">
        <f t="shared" ref="D109:D111" si="13">IF((ISERROR(D105/D45/12*1000)),0,(D105/D45/12*1000))</f>
        <v>15000</v>
      </c>
      <c r="E109" s="80">
        <f t="shared" ref="E109:E111" si="14">IF((ISERROR(E105/E45/12*1000)),0,(E105/E45/12*1000))</f>
        <v>16500</v>
      </c>
      <c r="F109" s="80">
        <f t="shared" ref="F109:F111" si="15">IF((ISERROR(F105/F45/12*1000)),0,(F105/F45/12*1000))</f>
        <v>17500</v>
      </c>
      <c r="G109" s="80">
        <f t="shared" ref="G109:G111" si="16">IF((ISERROR(G105/G45/12*1000)),0,(G105/G45/12*1000))</f>
        <v>18000</v>
      </c>
      <c r="H109" s="80">
        <f t="shared" ref="H109:H111" si="17">IF((ISERROR(H105/H45/12*1000)),0,(H105/H45/12*1000))</f>
        <v>18500</v>
      </c>
      <c r="I109" s="80">
        <f t="shared" ref="I109:I111" si="18">IF((ISERROR(I105/I45/12*1000)),0,(I105/I45/12*1000))</f>
        <v>18700</v>
      </c>
      <c r="J109" s="80">
        <f t="shared" ref="J109:J111" si="19">IF((ISERROR(J105/J45/12*1000)),0,(J105/J45/12*1000))</f>
        <v>19000</v>
      </c>
      <c r="K109" s="80">
        <f t="shared" ref="K109:K111" si="20">IF((ISERROR(K105/K45/12*1000)),0,(K105/K45/12*1000))</f>
        <v>19200</v>
      </c>
      <c r="L109" s="65"/>
    </row>
    <row r="110" spans="1:12" ht="29.25" customHeight="1" x14ac:dyDescent="0.2">
      <c r="A110" s="108" t="s">
        <v>85</v>
      </c>
      <c r="B110" s="24" t="s">
        <v>83</v>
      </c>
      <c r="C110" s="35">
        <v>18883.330000000002</v>
      </c>
      <c r="D110" s="80">
        <f t="shared" si="13"/>
        <v>19200</v>
      </c>
      <c r="E110" s="80">
        <f t="shared" si="14"/>
        <v>21000</v>
      </c>
      <c r="F110" s="80">
        <f t="shared" si="15"/>
        <v>21500</v>
      </c>
      <c r="G110" s="80">
        <f t="shared" si="16"/>
        <v>21700</v>
      </c>
      <c r="H110" s="80">
        <f t="shared" si="17"/>
        <v>21900.000000000004</v>
      </c>
      <c r="I110" s="80">
        <f t="shared" si="18"/>
        <v>22300</v>
      </c>
      <c r="J110" s="80">
        <f t="shared" si="19"/>
        <v>22500</v>
      </c>
      <c r="K110" s="80">
        <f t="shared" si="20"/>
        <v>22700</v>
      </c>
      <c r="L110" s="65"/>
    </row>
    <row r="111" spans="1:12" ht="29.25" customHeight="1" x14ac:dyDescent="0.2">
      <c r="A111" s="126" t="s">
        <v>86</v>
      </c>
      <c r="B111" s="34" t="s">
        <v>83</v>
      </c>
      <c r="C111" s="35">
        <v>16200</v>
      </c>
      <c r="D111" s="80">
        <f t="shared" si="13"/>
        <v>16200</v>
      </c>
      <c r="E111" s="80">
        <f t="shared" si="14"/>
        <v>16500</v>
      </c>
      <c r="F111" s="80">
        <f t="shared" si="15"/>
        <v>18000</v>
      </c>
      <c r="G111" s="80">
        <f t="shared" si="16"/>
        <v>18500</v>
      </c>
      <c r="H111" s="80">
        <f t="shared" si="17"/>
        <v>19300</v>
      </c>
      <c r="I111" s="80">
        <f t="shared" si="18"/>
        <v>19500</v>
      </c>
      <c r="J111" s="80">
        <f t="shared" si="19"/>
        <v>19700</v>
      </c>
      <c r="K111" s="80">
        <f t="shared" si="20"/>
        <v>20000</v>
      </c>
      <c r="L111" s="65"/>
    </row>
    <row r="112" spans="1:12" ht="45" customHeight="1" x14ac:dyDescent="0.2">
      <c r="A112" s="39" t="s">
        <v>87</v>
      </c>
      <c r="B112" s="130" t="s">
        <v>55</v>
      </c>
      <c r="C112" s="41">
        <f t="shared" ref="C112:K112" si="21">C114+C115+C116+C117</f>
        <v>34949.9</v>
      </c>
      <c r="D112" s="41">
        <f t="shared" si="21"/>
        <v>43562</v>
      </c>
      <c r="E112" s="41">
        <f t="shared" si="21"/>
        <v>33108.199999999997</v>
      </c>
      <c r="F112" s="41">
        <f t="shared" si="21"/>
        <v>33452.1</v>
      </c>
      <c r="G112" s="41">
        <f t="shared" si="21"/>
        <v>33962.699999999997</v>
      </c>
      <c r="H112" s="41">
        <f t="shared" si="21"/>
        <v>34248.6</v>
      </c>
      <c r="I112" s="41">
        <f t="shared" si="21"/>
        <v>34525.299999999996</v>
      </c>
      <c r="J112" s="41">
        <f t="shared" si="21"/>
        <v>34781.4</v>
      </c>
      <c r="K112" s="41">
        <f t="shared" si="21"/>
        <v>35318.1</v>
      </c>
      <c r="L112" s="65"/>
    </row>
    <row r="113" spans="1:12" ht="13.5" customHeight="1" x14ac:dyDescent="0.2">
      <c r="A113" s="29" t="s">
        <v>70</v>
      </c>
      <c r="B113" s="24"/>
      <c r="C113" s="131"/>
      <c r="D113" s="76"/>
      <c r="E113" s="77"/>
      <c r="F113" s="78"/>
      <c r="G113" s="79"/>
      <c r="H113" s="80"/>
      <c r="I113" s="79"/>
      <c r="J113" s="80"/>
      <c r="K113" s="79"/>
      <c r="L113" s="65"/>
    </row>
    <row r="114" spans="1:12" ht="25.5" customHeight="1" x14ac:dyDescent="0.2">
      <c r="A114" s="108" t="s">
        <v>88</v>
      </c>
      <c r="B114" s="24" t="s">
        <v>55</v>
      </c>
      <c r="C114" s="28">
        <v>30369.200000000001</v>
      </c>
      <c r="D114" s="55">
        <v>39939.699999999997</v>
      </c>
      <c r="E114" s="26">
        <v>30284</v>
      </c>
      <c r="F114" s="25">
        <v>30522</v>
      </c>
      <c r="G114" s="27">
        <v>30975.200000000001</v>
      </c>
      <c r="H114" s="28">
        <v>31208</v>
      </c>
      <c r="I114" s="27">
        <v>31454.1</v>
      </c>
      <c r="J114" s="28">
        <v>31689.4</v>
      </c>
      <c r="K114" s="27">
        <v>31985.200000000001</v>
      </c>
      <c r="L114" s="65"/>
    </row>
    <row r="115" spans="1:12" ht="22.5" customHeight="1" x14ac:dyDescent="0.2">
      <c r="A115" s="108" t="s">
        <v>89</v>
      </c>
      <c r="B115" s="24" t="s">
        <v>55</v>
      </c>
      <c r="C115" s="28">
        <v>1719.2</v>
      </c>
      <c r="D115" s="55">
        <v>-4.4000000000000004</v>
      </c>
      <c r="E115" s="26">
        <v>0</v>
      </c>
      <c r="F115" s="25">
        <v>0</v>
      </c>
      <c r="G115" s="27">
        <v>0</v>
      </c>
      <c r="H115" s="28">
        <v>0</v>
      </c>
      <c r="I115" s="27">
        <v>0</v>
      </c>
      <c r="J115" s="28">
        <v>0</v>
      </c>
      <c r="K115" s="27">
        <v>0</v>
      </c>
      <c r="L115" s="65"/>
    </row>
    <row r="116" spans="1:12" ht="57.75" customHeight="1" x14ac:dyDescent="0.2">
      <c r="A116" s="108" t="s">
        <v>90</v>
      </c>
      <c r="B116" s="24" t="s">
        <v>55</v>
      </c>
      <c r="C116" s="28">
        <v>579.4</v>
      </c>
      <c r="D116" s="55">
        <v>828.8</v>
      </c>
      <c r="E116" s="26">
        <v>310.2</v>
      </c>
      <c r="F116" s="25">
        <v>316.10000000000002</v>
      </c>
      <c r="G116" s="27">
        <v>320.3</v>
      </c>
      <c r="H116" s="28">
        <v>321.60000000000002</v>
      </c>
      <c r="I116" s="27">
        <v>325.8</v>
      </c>
      <c r="J116" s="28">
        <v>328.9</v>
      </c>
      <c r="K116" s="27">
        <v>334.5</v>
      </c>
      <c r="L116" s="65"/>
    </row>
    <row r="117" spans="1:12" ht="19.5" customHeight="1" x14ac:dyDescent="0.2">
      <c r="A117" s="108" t="s">
        <v>91</v>
      </c>
      <c r="B117" s="24" t="s">
        <v>55</v>
      </c>
      <c r="C117" s="28">
        <v>2282.1</v>
      </c>
      <c r="D117" s="55">
        <v>2797.9</v>
      </c>
      <c r="E117" s="26">
        <v>2514</v>
      </c>
      <c r="F117" s="25">
        <v>2614</v>
      </c>
      <c r="G117" s="27">
        <v>2667.2</v>
      </c>
      <c r="H117" s="28">
        <v>2719</v>
      </c>
      <c r="I117" s="27">
        <v>2745.4</v>
      </c>
      <c r="J117" s="28">
        <v>2763.1</v>
      </c>
      <c r="K117" s="27">
        <v>2998.4</v>
      </c>
      <c r="L117" s="65"/>
    </row>
    <row r="118" spans="1:12" ht="31.5" customHeight="1" x14ac:dyDescent="0.2">
      <c r="A118" s="132" t="s">
        <v>92</v>
      </c>
      <c r="B118" s="24" t="s">
        <v>55</v>
      </c>
      <c r="C118" s="28">
        <v>0</v>
      </c>
      <c r="D118" s="55">
        <v>0</v>
      </c>
      <c r="E118" s="26">
        <v>0</v>
      </c>
      <c r="F118" s="25">
        <v>0</v>
      </c>
      <c r="G118" s="27">
        <v>0</v>
      </c>
      <c r="H118" s="28">
        <v>0</v>
      </c>
      <c r="I118" s="27">
        <v>0</v>
      </c>
      <c r="J118" s="28">
        <v>0</v>
      </c>
      <c r="K118" s="27">
        <v>0</v>
      </c>
      <c r="L118" s="65"/>
    </row>
    <row r="119" spans="1:12" ht="45" customHeight="1" x14ac:dyDescent="0.2">
      <c r="A119" s="133" t="s">
        <v>93</v>
      </c>
      <c r="B119" s="134" t="s">
        <v>47</v>
      </c>
      <c r="C119" s="135">
        <f t="shared" ref="C119:K119" si="22">IF((ISERROR(C112/C124)),0,(C112/C124)*100)</f>
        <v>33.418726471703017</v>
      </c>
      <c r="D119" s="136">
        <f t="shared" si="22"/>
        <v>35.004995857851981</v>
      </c>
      <c r="E119" s="137">
        <f t="shared" si="22"/>
        <v>25.3682970533937</v>
      </c>
      <c r="F119" s="138">
        <f t="shared" si="22"/>
        <v>24.602740330516514</v>
      </c>
      <c r="G119" s="138">
        <f t="shared" si="22"/>
        <v>24.953313607871923</v>
      </c>
      <c r="H119" s="138">
        <f t="shared" si="22"/>
        <v>24.186276830562871</v>
      </c>
      <c r="I119" s="138">
        <f t="shared" si="22"/>
        <v>24.357324954721516</v>
      </c>
      <c r="J119" s="138">
        <f t="shared" si="22"/>
        <v>24.319346170140332</v>
      </c>
      <c r="K119" s="138">
        <f t="shared" si="22"/>
        <v>24.669939730721367</v>
      </c>
      <c r="L119" s="65"/>
    </row>
    <row r="120" spans="1:12" ht="11.25" customHeight="1" x14ac:dyDescent="0.2">
      <c r="A120" s="139" t="s">
        <v>10</v>
      </c>
      <c r="B120" s="140"/>
      <c r="C120" s="141"/>
      <c r="D120" s="142"/>
      <c r="E120" s="143"/>
      <c r="F120" s="144"/>
      <c r="G120" s="145"/>
      <c r="H120" s="146"/>
      <c r="I120" s="145"/>
      <c r="J120" s="146"/>
      <c r="K120" s="145"/>
      <c r="L120" s="65"/>
    </row>
    <row r="121" spans="1:12" ht="11.25" customHeight="1" x14ac:dyDescent="0.2">
      <c r="A121" s="160" t="s">
        <v>94</v>
      </c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65"/>
    </row>
    <row r="122" spans="1:12" ht="66" customHeight="1" x14ac:dyDescent="0.2">
      <c r="A122" s="147" t="s">
        <v>95</v>
      </c>
      <c r="B122" s="148" t="s">
        <v>16</v>
      </c>
      <c r="C122" s="149" t="s">
        <v>96</v>
      </c>
      <c r="D122" s="150">
        <v>20341</v>
      </c>
      <c r="E122" s="150">
        <v>19922</v>
      </c>
      <c r="F122" s="150">
        <v>19501</v>
      </c>
      <c r="G122" s="150">
        <v>19512</v>
      </c>
      <c r="H122" s="150">
        <v>19079</v>
      </c>
      <c r="I122" s="150">
        <v>19109</v>
      </c>
      <c r="J122" s="150">
        <v>18653</v>
      </c>
      <c r="K122" s="151">
        <v>18705</v>
      </c>
      <c r="L122" s="152" t="s">
        <v>97</v>
      </c>
    </row>
    <row r="123" spans="1:12" ht="20.25" customHeight="1" x14ac:dyDescent="0.2">
      <c r="A123" s="160" t="s">
        <v>98</v>
      </c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65"/>
    </row>
    <row r="124" spans="1:12" ht="78" customHeight="1" x14ac:dyDescent="0.2">
      <c r="A124" s="153" t="s">
        <v>99</v>
      </c>
      <c r="B124" s="130" t="s">
        <v>55</v>
      </c>
      <c r="C124" s="150">
        <v>104581.783</v>
      </c>
      <c r="D124" s="150">
        <v>124445.094</v>
      </c>
      <c r="E124" s="150">
        <v>130510.14</v>
      </c>
      <c r="F124" s="150">
        <v>135969</v>
      </c>
      <c r="G124" s="150">
        <v>136104.97</v>
      </c>
      <c r="H124" s="150">
        <v>141603.44</v>
      </c>
      <c r="I124" s="150">
        <v>141745.04</v>
      </c>
      <c r="J124" s="150">
        <v>143019.47</v>
      </c>
      <c r="K124" s="151">
        <v>143162.49</v>
      </c>
      <c r="L124" s="152" t="s">
        <v>100</v>
      </c>
    </row>
    <row r="125" spans="1:12" ht="11.25" customHeight="1" x14ac:dyDescent="0.2">
      <c r="A125" s="160" t="s">
        <v>101</v>
      </c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65"/>
    </row>
    <row r="126" spans="1:12" ht="79.5" customHeight="1" x14ac:dyDescent="0.2">
      <c r="A126" s="147" t="s">
        <v>102</v>
      </c>
      <c r="B126" s="148" t="s">
        <v>16</v>
      </c>
      <c r="C126" s="150">
        <v>8078</v>
      </c>
      <c r="D126" s="150">
        <v>8037</v>
      </c>
      <c r="E126" s="150">
        <v>7967</v>
      </c>
      <c r="F126" s="150">
        <v>7875</v>
      </c>
      <c r="G126" s="150">
        <v>7912</v>
      </c>
      <c r="H126" s="150">
        <v>7784</v>
      </c>
      <c r="I126" s="150">
        <v>7858</v>
      </c>
      <c r="J126" s="150">
        <v>7700</v>
      </c>
      <c r="K126" s="151">
        <v>7817</v>
      </c>
      <c r="L126" s="152" t="s">
        <v>39</v>
      </c>
    </row>
  </sheetData>
  <mergeCells count="13">
    <mergeCell ref="A121:K121"/>
    <mergeCell ref="A123:K123"/>
    <mergeCell ref="A125:K125"/>
    <mergeCell ref="A1:A3"/>
    <mergeCell ref="B1:B3"/>
    <mergeCell ref="F1:K1"/>
    <mergeCell ref="L1:L3"/>
    <mergeCell ref="C2:C3"/>
    <mergeCell ref="D2:D3"/>
    <mergeCell ref="E2:E3"/>
    <mergeCell ref="F2:G2"/>
    <mergeCell ref="H2:I2"/>
    <mergeCell ref="J2:K2"/>
  </mergeCells>
  <printOptions gridLines="1"/>
  <pageMargins left="0.46875" right="0.1875" top="0.1875" bottom="0.11458333333333301" header="0.51181102362204689" footer="0.51181102362204689"/>
  <pageSetup paperSize="9" scale="68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_1_ 05 - Малое предпринимательс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Владелец</cp:lastModifiedBy>
  <cp:revision>2</cp:revision>
  <cp:lastPrinted>2023-08-24T05:59:06Z</cp:lastPrinted>
  <dcterms:created xsi:type="dcterms:W3CDTF">2023-06-08T10:16:20Z</dcterms:created>
  <dcterms:modified xsi:type="dcterms:W3CDTF">2023-12-20T13:47:44Z</dcterms:modified>
  <dc:language>en-US</dc:language>
</cp:coreProperties>
</file>